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14_{7B1A3085-EED5-40E2-83C7-354A83A58D96}" xr6:coauthVersionLast="36" xr6:coauthVersionMax="36" xr10:uidLastSave="{00000000-0000-0000-0000-000000000000}"/>
  <bookViews>
    <workbookView xWindow="0" yWindow="0" windowWidth="20490" windowHeight="7545" tabRatio="754" firstSheet="2" activeTab="2" xr2:uid="{00000000-000D-0000-FFFF-FFFF00000000}"/>
  </bookViews>
  <sheets>
    <sheet name="FÓRMULA" sheetId="28" state="hidden" r:id="rId1"/>
    <sheet name="Lista Interna (excluídos)" sheetId="32" state="hidden" r:id="rId2"/>
    <sheet name="Lista Interna de Preços" sheetId="31" r:id="rId3"/>
    <sheet name="apoio" sheetId="30" state="hidden" r:id="rId4"/>
  </sheets>
  <externalReferences>
    <externalReference r:id="rId5"/>
  </externalReferences>
  <definedNames>
    <definedName name="_xlnm._FilterDatabase" localSheetId="0" hidden="1">FÓRMULA!$A$3:$C$3</definedName>
    <definedName name="_xlnm._FilterDatabase" localSheetId="1" hidden="1">'Lista Interna (excluídos)'!$B$6:$AD$17</definedName>
    <definedName name="_xlnm._FilterDatabase" localSheetId="2" hidden="1">'Lista Interna de Preços'!$B$6:$AC$221</definedName>
    <definedName name="dados" localSheetId="1">#REF!</definedName>
    <definedName name="dados" localSheetId="2">#REF!</definedName>
    <definedName name="dados">#REF!</definedName>
    <definedName name="TABLE" localSheetId="0">FÓRMULA!#REF!</definedName>
    <definedName name="TABLE_2" localSheetId="0">FÓRMULA!#REF!</definedName>
    <definedName name="TABLE_3" localSheetId="0">FÓRMULA!#REF!</definedName>
    <definedName name="TABLE_4" localSheetId="0">FÓRMULA!#REF!</definedName>
    <definedName name="_xlnm.Print_Titles" localSheetId="0">FÓRMULA!$1:$3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32" l="1"/>
  <c r="G17" i="32"/>
  <c r="G16" i="32"/>
  <c r="G15" i="32"/>
  <c r="G14" i="32"/>
  <c r="G13" i="32"/>
  <c r="G12" i="32"/>
  <c r="G11" i="32"/>
  <c r="G10" i="32"/>
  <c r="G9" i="32"/>
  <c r="G8" i="32"/>
  <c r="G7" i="32"/>
  <c r="L24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N5" i="28"/>
  <c r="H20" i="28"/>
  <c r="H19" i="28"/>
  <c r="H21" i="28"/>
</calcChain>
</file>

<file path=xl/sharedStrings.xml><?xml version="1.0" encoding="utf-8"?>
<sst xmlns="http://schemas.openxmlformats.org/spreadsheetml/2006/main" count="2641" uniqueCount="1361">
  <si>
    <t>BR1000617</t>
  </si>
  <si>
    <t>BR1000618</t>
  </si>
  <si>
    <t>BR1001020</t>
  </si>
  <si>
    <t>1 mg com rev ct bl al plas inc x 30</t>
  </si>
  <si>
    <t>1 mg com rev ct bl al plas inc x 60</t>
  </si>
  <si>
    <t>BR1003023</t>
  </si>
  <si>
    <t>BR1003024</t>
  </si>
  <si>
    <t>BR1003022</t>
  </si>
  <si>
    <t xml:space="preserve">45 meq/l (2,05+2,16+0,98+22,75)mg/ml sol or fr plas trans x 500 ml (sabor laranja) </t>
  </si>
  <si>
    <t xml:space="preserve">45 meq/l (2,05+2,16+0,98+22,75) mg/ml sol or fr plas trans x 500 ml (sabor tutti-frutti) </t>
  </si>
  <si>
    <t xml:space="preserve">45 meq/l (2,05+2,16+0,98+22,75) mg/ml sol or fr plas trans x 500 ml (sabor guaraná) </t>
  </si>
  <si>
    <t>REG</t>
  </si>
  <si>
    <t>ANVISA</t>
  </si>
  <si>
    <t>PREÇO</t>
  </si>
  <si>
    <t xml:space="preserve">PREÇO </t>
  </si>
  <si>
    <t>CÓD</t>
  </si>
  <si>
    <t>APRESENTAÇÕES</t>
  </si>
  <si>
    <t>FÁBRICA</t>
  </si>
  <si>
    <t>1 G com eferv est tb plas x 10 - Sabor Acerola</t>
  </si>
  <si>
    <t>2 G com eferv est cart tb plas x 10</t>
  </si>
  <si>
    <t xml:space="preserve">CÁLCIO 500mg + 600mg com eferv est cart tb plas x 10 </t>
  </si>
  <si>
    <t xml:space="preserve">500 mg com rev ct cart bl al plas inc x 3 </t>
  </si>
  <si>
    <t>200 mg/g Pó oral est cart 4 sach x 1 G</t>
  </si>
  <si>
    <t>200 mg/g Pó oral est cart 6 sach x 1 G</t>
  </si>
  <si>
    <t xml:space="preserve">100 mg cáp gel microg est cart bl al plas inc x 10 </t>
  </si>
  <si>
    <t xml:space="preserve">500 mg com rev ct bl al plas inc x 2 </t>
  </si>
  <si>
    <t>1 G com eferv est cart 3 tb plas x 10 sabor laranja</t>
  </si>
  <si>
    <t>ICMS - 18%</t>
  </si>
  <si>
    <t>ICMS - 17%</t>
  </si>
  <si>
    <t>CÓDIGO</t>
  </si>
  <si>
    <t>E A N</t>
  </si>
  <si>
    <t>MÁXIMO</t>
  </si>
  <si>
    <t>1 G com eferv sem açúcar est cart tb plas x 10</t>
  </si>
  <si>
    <t xml:space="preserve">1 mg + 50 mg + 50 mg + 50 mg com rev ct cart bl al pvdc inc x 15 </t>
  </si>
  <si>
    <t xml:space="preserve">1 mg + 50 mg + 50 mg + 50 mg com rev ct cart bl al pvdc inc x 30 </t>
  </si>
  <si>
    <t xml:space="preserve">500 mg com rev ct bl al plas inc x 5 </t>
  </si>
  <si>
    <t>ICMS - 12%</t>
  </si>
  <si>
    <t>ACICLOVIR</t>
  </si>
  <si>
    <t xml:space="preserve">200 mg com ct fr plas opc x 25 </t>
  </si>
  <si>
    <t>400 mg com ct fr plas opc x 30</t>
  </si>
  <si>
    <t>BESILATO DE ANLODIPINO</t>
  </si>
  <si>
    <t>CLORIDRATO DE CIPROFLOXACINO</t>
  </si>
  <si>
    <t>CLORIDRATO DE METFORMINA</t>
  </si>
  <si>
    <t>CLORIDRATO DE SOTALOL</t>
  </si>
  <si>
    <t xml:space="preserve">160 mg com ct fr plas opc x 30 </t>
  </si>
  <si>
    <t>DICLOFENACO SÓDICO</t>
  </si>
  <si>
    <t>100 mg cap gel microg est cart bl al plas inc x 10</t>
  </si>
  <si>
    <t>FINASTERIDA</t>
  </si>
  <si>
    <t>GLIMEPIRIDA</t>
  </si>
  <si>
    <t>1mg com ct bl al plas inc x 30</t>
  </si>
  <si>
    <t>2mg com ct bl al plas inc x 30</t>
  </si>
  <si>
    <t>4mg com ct bl al plas inc x 30</t>
  </si>
  <si>
    <t>LOSARTANA POTÁSSICA</t>
  </si>
  <si>
    <t>MELOXICAM</t>
  </si>
  <si>
    <t>7.5mg com est cart bl al plas inc x 10</t>
  </si>
  <si>
    <t>15mg com est cart bl al plas inc x 10</t>
  </si>
  <si>
    <t>MESILATO DE DOXAZOSINA</t>
  </si>
  <si>
    <t>2 mg com est fr plas opc x 30</t>
  </si>
  <si>
    <t>4 mg com est fr plas opc x 30</t>
  </si>
  <si>
    <t>LORATADINA</t>
  </si>
  <si>
    <t>10 mg com rev est ct 2 bl al plas amb x 6</t>
  </si>
  <si>
    <t>2.5 mg / 6.25 mg com ct cart fr plas opc x 30</t>
  </si>
  <si>
    <t>5 mg / 6.25 mg com ct cart fr plas opc x 30</t>
  </si>
  <si>
    <t>10 mg / 6.25 mg com ct cart fr plas opc x 30</t>
  </si>
  <si>
    <t>2 mg + 0.035 mg com rev ct cart est cal al pvc x 21</t>
  </si>
  <si>
    <t>2 mg + 0.035 mg com rev ct cart est cal al pvc x 63</t>
  </si>
  <si>
    <t>PANTOPRAZOL</t>
  </si>
  <si>
    <t>20mg com rev est ct bl al/al x 14</t>
  </si>
  <si>
    <t>20mg com rev est ct bl al/al x 28</t>
  </si>
  <si>
    <t>40mg com rev est ct bl al/al x 14</t>
  </si>
  <si>
    <t>40mg com rev est ct bl al/al x 28</t>
  </si>
  <si>
    <t>20mg com rev est ct bl al/al x 7</t>
  </si>
  <si>
    <t>40mg com rev est ct bl al/al x 7</t>
  </si>
  <si>
    <t>SAP</t>
  </si>
  <si>
    <t>BR1000840</t>
  </si>
  <si>
    <t>BR1000839</t>
  </si>
  <si>
    <t>BR1003508</t>
  </si>
  <si>
    <t>BR1000664</t>
  </si>
  <si>
    <t>BR1000651</t>
  </si>
  <si>
    <t>BR1000306</t>
  </si>
  <si>
    <t>BR1000307</t>
  </si>
  <si>
    <t>BR1000305</t>
  </si>
  <si>
    <t>BR1002725</t>
  </si>
  <si>
    <t>BR1000123</t>
  </si>
  <si>
    <t>BR1000124</t>
  </si>
  <si>
    <t>BR1000129</t>
  </si>
  <si>
    <t>BR1001108</t>
  </si>
  <si>
    <t>BR1001116</t>
  </si>
  <si>
    <t>BR1001411</t>
  </si>
  <si>
    <t>BR1004413</t>
  </si>
  <si>
    <t>BR1000313</t>
  </si>
  <si>
    <t>BR1000314</t>
  </si>
  <si>
    <t>BR1007743</t>
  </si>
  <si>
    <t>BR1001119</t>
  </si>
  <si>
    <t>BR1001121</t>
  </si>
  <si>
    <t>MX11359</t>
  </si>
  <si>
    <t>MX11357</t>
  </si>
  <si>
    <t>5000 mcg + 100 mg + 100 mg + 75 mg sol inj cx c/ cama 3 amp vd amb x 1 ml + 3 amp vd amb x 2 ml</t>
  </si>
  <si>
    <t>BR1007156</t>
  </si>
  <si>
    <t>600mg com rev ct fr vd amb x 30</t>
  </si>
  <si>
    <t>MX11378</t>
  </si>
  <si>
    <t>BR1007428</t>
  </si>
  <si>
    <t>BR1007429</t>
  </si>
  <si>
    <t>BR1003876</t>
  </si>
  <si>
    <t>50 mg/g crem derm ct bg al x 10 g</t>
  </si>
  <si>
    <t>BR1002936</t>
  </si>
  <si>
    <t>BR1002938</t>
  </si>
  <si>
    <t>BR1002940</t>
  </si>
  <si>
    <t>BR1002942</t>
  </si>
  <si>
    <t>BR1002944</t>
  </si>
  <si>
    <t>BR1002946</t>
  </si>
  <si>
    <t>BR1002948</t>
  </si>
  <si>
    <t>BR1002950</t>
  </si>
  <si>
    <t>BR1001015</t>
  </si>
  <si>
    <t>BR1001014</t>
  </si>
  <si>
    <t>RISPERIDONA</t>
  </si>
  <si>
    <t>INTA200005867</t>
  </si>
  <si>
    <t>INTA200005868</t>
  </si>
  <si>
    <t>2 mg com fr plas opc x 30</t>
  </si>
  <si>
    <t>4 mg com fr plas opc x 30</t>
  </si>
  <si>
    <t>200 mg cap gel dura ct bl al al x 6</t>
  </si>
  <si>
    <t>100 mg cap gel dura ct bl al al x 12</t>
  </si>
  <si>
    <t>BR1002966</t>
  </si>
  <si>
    <t>BR1002967</t>
  </si>
  <si>
    <t>LEVOTIROXINA SÓDICA</t>
  </si>
  <si>
    <t>BR1002956</t>
  </si>
  <si>
    <t>BR1002957</t>
  </si>
  <si>
    <t>BR1002958</t>
  </si>
  <si>
    <t>BR1002960</t>
  </si>
  <si>
    <t>BR1002962</t>
  </si>
  <si>
    <t>BR1002963</t>
  </si>
  <si>
    <t>BR1002964</t>
  </si>
  <si>
    <t>BR1002965</t>
  </si>
  <si>
    <t>BR1002959</t>
  </si>
  <si>
    <t>BR1002961</t>
  </si>
  <si>
    <t>BR1000411</t>
  </si>
  <si>
    <t>F55A12A1</t>
  </si>
  <si>
    <t>F56B1201</t>
  </si>
  <si>
    <t>F56B12A3</t>
  </si>
  <si>
    <t>F1971201</t>
  </si>
  <si>
    <t>75 UI (5,5 mcg) cx c/1 fr amp pó liofilizado p/inj + 1 seringa solvente</t>
  </si>
  <si>
    <t>F5151201</t>
  </si>
  <si>
    <t>75 UI cx c/1 fr amp pó liofilizado p/inj + 1 fr amp solvente</t>
  </si>
  <si>
    <t>F1281201</t>
  </si>
  <si>
    <t>F05512A0</t>
  </si>
  <si>
    <t xml:space="preserve">5 mg com rev ct bl al plas inc x 30 </t>
  </si>
  <si>
    <t xml:space="preserve">5000 mcg + 100 mg + 100 mg drg est ct bl al plas amb x 20 </t>
  </si>
  <si>
    <t>CO104553</t>
  </si>
  <si>
    <t>CO104559</t>
  </si>
  <si>
    <t>CO104554</t>
  </si>
  <si>
    <t>CO104561</t>
  </si>
  <si>
    <t>CO104556</t>
  </si>
  <si>
    <t xml:space="preserve">1 G com rev est bl al plas inc x 30 </t>
  </si>
  <si>
    <t>BR1000887</t>
  </si>
  <si>
    <t>BR1007742</t>
  </si>
  <si>
    <t>BR1007745</t>
  </si>
  <si>
    <t>BR1003812</t>
  </si>
  <si>
    <t>BR1003823</t>
  </si>
  <si>
    <t>BR1003824</t>
  </si>
  <si>
    <t>BR1003825</t>
  </si>
  <si>
    <t>BR1003828</t>
  </si>
  <si>
    <t>BR1007501</t>
  </si>
  <si>
    <t>BIOC08000973</t>
  </si>
  <si>
    <t>BIOC08000985</t>
  </si>
  <si>
    <t>BIOC08101162</t>
  </si>
  <si>
    <t>BR1003856</t>
  </si>
  <si>
    <t>BR1003807</t>
  </si>
  <si>
    <t>BR1003808</t>
  </si>
  <si>
    <t>INTA8751</t>
  </si>
  <si>
    <t>INTA8756</t>
  </si>
  <si>
    <t>INTA8759</t>
  </si>
  <si>
    <t>INTA8738</t>
  </si>
  <si>
    <t>INTA8717</t>
  </si>
  <si>
    <t>INTA8734</t>
  </si>
  <si>
    <t>BR1007040</t>
  </si>
  <si>
    <t>BR1007042</t>
  </si>
  <si>
    <t>BR1007050</t>
  </si>
  <si>
    <t>BR1000504</t>
  </si>
  <si>
    <t>BR1000962</t>
  </si>
  <si>
    <t>INTA200005869</t>
  </si>
  <si>
    <t>BR1002032</t>
  </si>
  <si>
    <t>BR1002030</t>
  </si>
  <si>
    <t>250 mg + 1.25 mg com rev est bl al plas inc x 30</t>
  </si>
  <si>
    <t>500 mg + 2.5 mg com rev est bl al plas inc x 30</t>
  </si>
  <si>
    <t>500 mg + 5 mg com rev est bl al plas inc x 30</t>
  </si>
  <si>
    <t>80 mg com rev ct bl al plas inc x 30 (*)</t>
  </si>
  <si>
    <t>1 mg + 50 mg + 50 mg + 50 mg com rev ct cart bl al pvdc inc x 4</t>
  </si>
  <si>
    <t>BR1000155</t>
  </si>
  <si>
    <t>BR1001106</t>
  </si>
  <si>
    <t>BR1001130</t>
  </si>
  <si>
    <t>BR1001131</t>
  </si>
  <si>
    <t>BR1000310</t>
  </si>
  <si>
    <t>F6721201</t>
  </si>
  <si>
    <t>F6741201</t>
  </si>
  <si>
    <t>BR1007906</t>
  </si>
  <si>
    <t>BR1002031</t>
  </si>
  <si>
    <t>BR1007111</t>
  </si>
  <si>
    <t>BR1007905</t>
  </si>
  <si>
    <t>750 mg com ap ct bl al plas inc x 10</t>
  </si>
  <si>
    <t>750 mg com ap ct bl al plas inc x 30</t>
  </si>
  <si>
    <t>BR1002035</t>
  </si>
  <si>
    <t>AZITROMICINA</t>
  </si>
  <si>
    <t>500 mg com rev ct cart bl plas inc x 2</t>
  </si>
  <si>
    <t>500 mg com rev ct cart bl plas inc x 3</t>
  </si>
  <si>
    <t>500 mg com rev ct cart bl plas inc x 5</t>
  </si>
  <si>
    <t>200 mg/ml sol or est cart fr vd amb x 30 ml</t>
  </si>
  <si>
    <t>-</t>
  </si>
  <si>
    <t>BR1000616</t>
  </si>
  <si>
    <t>PACK 200mg/g + 250mg/1,25g pó oral est cart 3 sach x 1g + 3 sach x 1,25g</t>
  </si>
  <si>
    <t>PACK 200mg/g + 250mg/1,25g pó oral est cart 6 sach x 1g + 6 sach x 1,25g</t>
  </si>
  <si>
    <t>PACK 200mg + 250mg cap gel dura ct bl al al 3 cap x 200mg + 3 cap x 250mg</t>
  </si>
  <si>
    <t>PACK 200mg + 250mg cap gel dura ct bl al al 6 cap x 200mg + 6 cap x 250mg</t>
  </si>
  <si>
    <t>BR1002968</t>
  </si>
  <si>
    <t xml:space="preserve">137 mcg com est cart bl al al x 50 </t>
  </si>
  <si>
    <t xml:space="preserve">90 meq/l (4,68+2,16+0,98+20,00) mg/ml sol or fr plas trans x 500 ml (sabor natural) </t>
  </si>
  <si>
    <t>BR1003019</t>
  </si>
  <si>
    <t>FN131201</t>
  </si>
  <si>
    <t>FN151201</t>
  </si>
  <si>
    <t>(***) Produto de uso restrito a hospitais - PMC não publicado, conforme determina Resolução CMED no.3 de 04/05/2009, publicada no DOU de 06/11/2009.</t>
  </si>
  <si>
    <t>350mg/mg crem derm ct bg al x 50 g</t>
  </si>
  <si>
    <t>350mg/mg crem derm ct bg al x 25 g</t>
  </si>
  <si>
    <t>500mg com lib mod ct bl al/al x 30</t>
  </si>
  <si>
    <t>1 G com eferv est cart tb plas x 10 sabor laranja</t>
  </si>
  <si>
    <t>1000 mg + 5 mg com rev est bl al pvc/pvdc inc X 30</t>
  </si>
  <si>
    <t>BR1004411</t>
  </si>
  <si>
    <t>BR1004409</t>
  </si>
  <si>
    <t>BR1004437</t>
  </si>
  <si>
    <t>1 g com ct bl al plas inc X 10 XR</t>
  </si>
  <si>
    <t>1 g com ct bl al plas inc X 30 XR</t>
  </si>
  <si>
    <t>F7541201</t>
  </si>
  <si>
    <t>150 UI/75 UI pó liof inj ct fa vd inc + fa dil X 1 ml</t>
  </si>
  <si>
    <t>INTA200006474</t>
  </si>
  <si>
    <t>INTA200006475</t>
  </si>
  <si>
    <t>INTA200006476</t>
  </si>
  <si>
    <t>CO1F0334</t>
  </si>
  <si>
    <t xml:space="preserve">45 meq/l (2,05+2,16+0,98+22,75) mg/ml sol or fr plas trans x 500 ml (sabor maça) </t>
  </si>
  <si>
    <t xml:space="preserve">45 meq/l (2,05+2,16+0,98+22,75)mg/ml sol or fr plas trans x 500 ml (sabor coco) </t>
  </si>
  <si>
    <t>BR1003016</t>
  </si>
  <si>
    <t>BR1003029</t>
  </si>
  <si>
    <t>80mg/g gel vag ct 7 env al poliet x 1 aplic x 1,125g</t>
  </si>
  <si>
    <t>80mg/g gel vag ct 15 env al poliet x 1 aplic x 1,125g</t>
  </si>
  <si>
    <t>0,25 mg po liof ct fa vd inc + 1 ser dil + 2 agulhas + 2 toalhas </t>
  </si>
  <si>
    <t>3g enema est cart env + Dil x 100 ml (*) (**)</t>
  </si>
  <si>
    <t>250 mg sup ret est str x 10 (*) (**)</t>
  </si>
  <si>
    <t>10 mg com rev ct cart bl al plas inc x 10 (*) (**)</t>
  </si>
  <si>
    <t>10 mg com rev ct cart bl al plas inc x 30 (*) (**)</t>
  </si>
  <si>
    <t>20 mg com rev ct cart bl al plas inc x 10 (*) (**)</t>
  </si>
  <si>
    <t>20 mg com rev ct cart bl al plas inc x 30 (*) (**)</t>
  </si>
  <si>
    <t>40 mg com rev ct bl al plas inc x 10 (*) (**)</t>
  </si>
  <si>
    <t>40 mg com rev ct bl al plas inc x 30 (*) (**)</t>
  </si>
  <si>
    <t>1mg com rev ct bl al plas inc x 30 (*) (**)</t>
  </si>
  <si>
    <t>2mg com rev ct bl al plas inc x 30 (*) (**)</t>
  </si>
  <si>
    <t>3mg com rev ct bl al plas inc x 30 (*) (**)</t>
  </si>
  <si>
    <t>500mg com rev ct bl al plas inc x 6 (*) (**)</t>
  </si>
  <si>
    <t>500mg com rev ct bl al plas inc x 14 (*) (**)</t>
  </si>
  <si>
    <t>5 mg com ct bl al plas opc x 20 (**)</t>
  </si>
  <si>
    <t>5 mg com ct bl al plas opc x 30 (**)</t>
  </si>
  <si>
    <t>10 mg com ct 3 bl al plas opc x 10 (**)</t>
  </si>
  <si>
    <t>5 mg com ct cart bl al plas opc x 30 (**)</t>
  </si>
  <si>
    <t>10 mg com ct bl al/al x 30 (*) (**)</t>
  </si>
  <si>
    <t>20 mg com ct bl al/al x 30 (*) (**)</t>
  </si>
  <si>
    <t>40 mg com ct bl al/al x 30 (*) (**)</t>
  </si>
  <si>
    <t>22 mcg/6 MUI cx c/12 seringas pronta p/uso c/ 0,5 ml (*) (**)</t>
  </si>
  <si>
    <t>44 mcg/12 MUI cx c/12 seringas pronta p/uso c/ 0,5 ml (*) (**)</t>
  </si>
  <si>
    <t>3 mg/ml pó liof inj ct amp vd inc + sol dil x 1 ml (***)</t>
  </si>
  <si>
    <t>5 mg com ct bl al plas opc x 60 (**)</t>
  </si>
  <si>
    <t>BR1003056</t>
  </si>
  <si>
    <t>BR1003057</t>
  </si>
  <si>
    <t>BR1003059</t>
  </si>
  <si>
    <t>BR1003058</t>
  </si>
  <si>
    <t>BR1003061</t>
  </si>
  <si>
    <t>BR1003067</t>
  </si>
  <si>
    <t>BR1003062</t>
  </si>
  <si>
    <t>BR1003063</t>
  </si>
  <si>
    <t>5 mg +12,5 mg com ct bl al x 30</t>
  </si>
  <si>
    <t>10 mg + 25 mg com ct bl al x 30</t>
  </si>
  <si>
    <t>BR1008035</t>
  </si>
  <si>
    <t>BR1008038</t>
  </si>
  <si>
    <t>BR1008016</t>
  </si>
  <si>
    <t>BR1008020</t>
  </si>
  <si>
    <t>BR1008017</t>
  </si>
  <si>
    <t xml:space="preserve">90 meq/l (4,68+2,16+0,98+20,00) mg/ml sol or fr plas trans x 500 ml (sabor coco) </t>
  </si>
  <si>
    <t>BR1008043</t>
  </si>
  <si>
    <t>BR1008050</t>
  </si>
  <si>
    <t>BR1008047</t>
  </si>
  <si>
    <t>BR1008054</t>
  </si>
  <si>
    <t>BR1008045</t>
  </si>
  <si>
    <t>BR1008046</t>
  </si>
  <si>
    <t>20 mg com rev ct cart bl al plas inc x 28</t>
  </si>
  <si>
    <t>ICMS - 0%</t>
  </si>
  <si>
    <t>BR1008018</t>
  </si>
  <si>
    <t>CLORIDRATO DE SERTRALINA</t>
  </si>
  <si>
    <t>50 mg com rev ct bl al plas inc x 30</t>
  </si>
  <si>
    <t>300 UI (22 mcg) sol inj sc ct can aplic car vd trans x 0,5ml</t>
  </si>
  <si>
    <t>450 UI (33 mcg) sol inj sc ct can aplic car vd trans x 0,75ml</t>
  </si>
  <si>
    <t>900 UI (66 mcg) sol inj sc ct can aplic car vd trans x 1,5ml</t>
  </si>
  <si>
    <t>500 mg com rev ct cart 3 bl al plas inc x 10 (**)</t>
  </si>
  <si>
    <t>500 mg com rev ct cart 4 bl al plas inc x 15 (**)</t>
  </si>
  <si>
    <t>500 mg com rev est bl al plas inc x 30 (**)</t>
  </si>
  <si>
    <t>1 mg + 100 mg + 100 mg + 100 mg com rev lib retard ct bl al al x 4</t>
  </si>
  <si>
    <t>1 mg + 100 mg + 100 mg + 100 mg com rev lib retard ct bl al al x 10</t>
  </si>
  <si>
    <t>BR1008065</t>
  </si>
  <si>
    <t>(100 mg + 100 mg) + (5 mg + 4,37 mg) sol inj im ct 3 amp vd amb X 1 ml + 3 amp vd amb X 2 ml</t>
  </si>
  <si>
    <t>MX12177</t>
  </si>
  <si>
    <t xml:space="preserve">Inj. 1000 (100 + 100)mg/ml sol inj im cx cama 3 amp vd amb X 1 ml + 1000 mcg/ml 3 amp X 1 ml </t>
  </si>
  <si>
    <t xml:space="preserve">Inj. 5000 (100 + 100)mg/ml sol inj im cx cama 3 amp vd amb X 1 ml + 5000 mcg/ml 3 amp X 1 ml </t>
  </si>
  <si>
    <t>8 mg/ml sol inj fr amp vd inc X 1,5 ml</t>
  </si>
  <si>
    <t>8 mg/ml sol inj fr amp vd inc X 2,5 ml</t>
  </si>
  <si>
    <t>F1251201</t>
  </si>
  <si>
    <t>F1211201</t>
  </si>
  <si>
    <t>F1231201</t>
  </si>
  <si>
    <t>500 mg com ação prol est ct bl al plas inc x 30 (*) (**)</t>
  </si>
  <si>
    <t>850 mg com rev est bl al plas inc x 30 (*) (**)</t>
  </si>
  <si>
    <t>50mg com rev est cart bl al plas inc x 30 (*) (**)</t>
  </si>
  <si>
    <t>850 mg com rev ct 3 bl al plas inc x 10 (*) (**)</t>
  </si>
  <si>
    <t>850 mg com rev ct 6 bl al plas inc x 10 (*) (**)</t>
  </si>
  <si>
    <t>250 mcg sol inj ct can aplic car vd trans X 0,5 ml</t>
  </si>
  <si>
    <t>F54G1203</t>
  </si>
  <si>
    <t>30 comprimidos</t>
  </si>
  <si>
    <t xml:space="preserve">      Combate à Pobreza e às Desigualdades Sociais (FECP). </t>
  </si>
  <si>
    <t>(100 mg + 100 mg) + (5 mg + 4,37 mg) sol inj im ct 1 amp vd amb X 1 ml + 1 amp vd amb X 2 ml</t>
  </si>
  <si>
    <t>500 mg com AP ct bl al plas inc x 30 (*) (**)</t>
  </si>
  <si>
    <t>750 mg com AP ct bl al plas inc x 30</t>
  </si>
  <si>
    <t>75 mg cap gel dura ct bl al pvc / aclar x 30</t>
  </si>
  <si>
    <t>150 mg cap gel dura ct bl al pvc / aclar x 30</t>
  </si>
  <si>
    <t>SINVASTATINA</t>
  </si>
  <si>
    <t>10 mg com rev ct bl al plas inc x 30 (*) (**)</t>
  </si>
  <si>
    <t>20 mg com rev ct bl al plas inc x 30 (*) (**)</t>
  </si>
  <si>
    <t xml:space="preserve">5000 mcg + 100 mg + 100 mg drg est ct bl al al x 20 </t>
  </si>
  <si>
    <t>5000 mcg + 100 mg + 100 mg + 75 mg sol inj cx c/ cama 1 amp vd amb x 1 ml + 1 amp vd amb x 2 ml</t>
  </si>
  <si>
    <t xml:space="preserve">Inj. 1000 (100 + 100)mg/ml sol inj im cx cama 1 amp vd amb X 1 ml + 1000 mcg/ml 1 amp X 1 ml </t>
  </si>
  <si>
    <t xml:space="preserve">Inj. 5000 (100 + 100)mg/ml sol inj im cx cama 1 amp vd amb X 1 ml + 5000 mcg/ml 1 amp X 1 ml </t>
  </si>
  <si>
    <t>PREGABALINA</t>
  </si>
  <si>
    <t>75 mg cap gel dura ct bl al pvc/aclar x 30</t>
  </si>
  <si>
    <t>150 mg cap gel dura ct bl al pvc/aclar x 30</t>
  </si>
  <si>
    <t>5000 mcg + 100 mg + 100 mg drg est ct bl al al amb x 60</t>
  </si>
  <si>
    <t>CLORIDRATO DE FLUOXETINA</t>
  </si>
  <si>
    <t>20 mg com rev ct bl al plas inc x 28</t>
  </si>
  <si>
    <t>ICMS - 17,5%</t>
  </si>
  <si>
    <t>ICMS - 20%</t>
  </si>
  <si>
    <t>75 mg com rev ct bl al al x 14 (**)</t>
  </si>
  <si>
    <t>75 mg com rev ct bl al al x 28 (**)</t>
  </si>
  <si>
    <t>250 mg /1,25 g pó or ct 6 sach x 1,25 g</t>
  </si>
  <si>
    <t>250 mg / 1,25 g pó or ct 10 env al / plas x 1,25 g</t>
  </si>
  <si>
    <t>250 mg cap gel dura ct bl al al x 6</t>
  </si>
  <si>
    <t>250 mg cap gel dura ct bl al al x 10</t>
  </si>
  <si>
    <t>25 mcg com est cart bl al al x 50 (*) (**)</t>
  </si>
  <si>
    <t>150 mcg com est cart bl al al x 50 (*)</t>
  </si>
  <si>
    <t>1 g com revi ct bl al plas inc x 30</t>
  </si>
  <si>
    <t>100 mcg com est cart bl al al x 30 (*) (**)</t>
  </si>
  <si>
    <t>1,25 mg com rev est cart bl al al x 20</t>
  </si>
  <si>
    <t>1,25 mg com rev est cart bl al al x 30</t>
  </si>
  <si>
    <t>2,5 mg com rev est cart bl al al x 20</t>
  </si>
  <si>
    <t>2,5 mg com rev est cart bl al al x 30</t>
  </si>
  <si>
    <t>5 mg com rev est cart bl al al x 20</t>
  </si>
  <si>
    <t>5 mg com rev est cart bl al al x 30</t>
  </si>
  <si>
    <t>10 mg com rev est cart bl al al x 20</t>
  </si>
  <si>
    <t>10 mg com rev est cart bl al al x 30</t>
  </si>
  <si>
    <t xml:space="preserve">125 mcg com est cart bl al al x 50 </t>
  </si>
  <si>
    <t>8 mg com ct bl al plas opc x 30</t>
  </si>
  <si>
    <t>16 mg com ct bl al plas opc x 20</t>
  </si>
  <si>
    <t>16 mg com ct bl al plas opc x 30</t>
  </si>
  <si>
    <t>8 mg + 12,5 mg com ct bl al plas opc x 30</t>
  </si>
  <si>
    <t>16 mg + 12,5 mg com ct bl al plas opc x 20</t>
  </si>
  <si>
    <t>16 mg + 12,5 mg com ct bl al plas opc x 30</t>
  </si>
  <si>
    <t>F1991207</t>
  </si>
  <si>
    <t>F19D1207</t>
  </si>
  <si>
    <t>F19B1207</t>
  </si>
  <si>
    <t>60 comprimidos</t>
  </si>
  <si>
    <t>CIPROFIBRATO</t>
  </si>
  <si>
    <t>HEMIFUMARATO DE BISOPROLOL</t>
  </si>
  <si>
    <t>2,5 mg com rev est cart ba al al x 30</t>
  </si>
  <si>
    <t xml:space="preserve">5 mg com rev est cart bl al al x 30 </t>
  </si>
  <si>
    <t>1 g com AP ct bl al plas inc x 30</t>
  </si>
  <si>
    <t>7891721000423</t>
  </si>
  <si>
    <t>7891721000225</t>
  </si>
  <si>
    <t>7891721000300</t>
  </si>
  <si>
    <t>7891721002038</t>
  </si>
  <si>
    <t>7891721002045</t>
  </si>
  <si>
    <t>7891721002052</t>
  </si>
  <si>
    <t>7891721027253</t>
  </si>
  <si>
    <t>7891721001994</t>
  </si>
  <si>
    <t>7891721000812</t>
  </si>
  <si>
    <t>7891721013522</t>
  </si>
  <si>
    <t>7891721003059</t>
  </si>
  <si>
    <t>7891721003042</t>
  </si>
  <si>
    <t>7891721013119</t>
  </si>
  <si>
    <t>7891721012884</t>
  </si>
  <si>
    <t>7891721016189</t>
  </si>
  <si>
    <t>7891721016165</t>
  </si>
  <si>
    <t>7891721016172</t>
  </si>
  <si>
    <t>7891721024917</t>
  </si>
  <si>
    <t>7891721024924</t>
  </si>
  <si>
    <t>7891721024979</t>
  </si>
  <si>
    <t>7891721024986</t>
  </si>
  <si>
    <t>7891721025099</t>
  </si>
  <si>
    <t>7891721025105</t>
  </si>
  <si>
    <t>7891721025211</t>
  </si>
  <si>
    <t>7891721025228</t>
  </si>
  <si>
    <t>7891721026706</t>
  </si>
  <si>
    <t>7891721026676</t>
  </si>
  <si>
    <t>7891721010026</t>
  </si>
  <si>
    <t>7891721015366</t>
  </si>
  <si>
    <t>7891721014642</t>
  </si>
  <si>
    <t>7891721014697</t>
  </si>
  <si>
    <t>7891721014741</t>
  </si>
  <si>
    <t>7891721014963</t>
  </si>
  <si>
    <t>7891721014239</t>
  </si>
  <si>
    <t>7891721014987</t>
  </si>
  <si>
    <t>7891721014086</t>
  </si>
  <si>
    <t>7891721015007</t>
  </si>
  <si>
    <t>7891721014130</t>
  </si>
  <si>
    <t>7891721014185</t>
  </si>
  <si>
    <t>7891721014796</t>
  </si>
  <si>
    <t>7891721000911</t>
  </si>
  <si>
    <t>7891721015496</t>
  </si>
  <si>
    <t>7891721015502</t>
  </si>
  <si>
    <t>7891721027468</t>
  </si>
  <si>
    <t>7891721027444</t>
  </si>
  <si>
    <t>7891721027451</t>
  </si>
  <si>
    <t>7891721022562</t>
  </si>
  <si>
    <t>7891721022579</t>
  </si>
  <si>
    <t>7891721000614</t>
  </si>
  <si>
    <t>7891721027437</t>
  </si>
  <si>
    <t>7891721044137</t>
  </si>
  <si>
    <t>7891721026607</t>
  </si>
  <si>
    <t>7891721026614</t>
  </si>
  <si>
    <t>7891721026652</t>
  </si>
  <si>
    <t>7891721026621</t>
  </si>
  <si>
    <t>7891721025839</t>
  </si>
  <si>
    <t>7891721023545</t>
  </si>
  <si>
    <t>7891721023576</t>
  </si>
  <si>
    <t>7891721028137</t>
  </si>
  <si>
    <t>7891721028144</t>
  </si>
  <si>
    <t>7891721000737</t>
  </si>
  <si>
    <t>7891721001932</t>
  </si>
  <si>
    <t>7891721012969</t>
  </si>
  <si>
    <t>7891721012976</t>
  </si>
  <si>
    <t>7891721017261</t>
  </si>
  <si>
    <t>7891721023477</t>
  </si>
  <si>
    <t>7891721023484</t>
  </si>
  <si>
    <t>7891721276019</t>
  </si>
  <si>
    <t>7891721276026</t>
  </si>
  <si>
    <t>7891721022777</t>
  </si>
  <si>
    <t>7891721277429</t>
  </si>
  <si>
    <t>7891721277436</t>
  </si>
  <si>
    <t>7891721277450</t>
  </si>
  <si>
    <t>7891721030017</t>
  </si>
  <si>
    <t>7891721274022</t>
  </si>
  <si>
    <t>7891721238123</t>
  </si>
  <si>
    <t>7891721027406</t>
  </si>
  <si>
    <t>7891721238239</t>
  </si>
  <si>
    <t>7891721238246</t>
  </si>
  <si>
    <t>7891721238253</t>
  </si>
  <si>
    <t>7891721022722</t>
  </si>
  <si>
    <t>7891721025334</t>
  </si>
  <si>
    <t>7891721028731</t>
  </si>
  <si>
    <t>7891721200472</t>
  </si>
  <si>
    <t>7891721023521</t>
  </si>
  <si>
    <t>7891721200663</t>
  </si>
  <si>
    <t>7891721275012</t>
  </si>
  <si>
    <t>7891721200014</t>
  </si>
  <si>
    <t>7891721200045</t>
  </si>
  <si>
    <t>7891721200076</t>
  </si>
  <si>
    <t>7891721026836</t>
  </si>
  <si>
    <t>7891721026898</t>
  </si>
  <si>
    <t>7891721026959</t>
  </si>
  <si>
    <t>7891721027017</t>
  </si>
  <si>
    <t>7891721019791</t>
  </si>
  <si>
    <t>7891721019845</t>
  </si>
  <si>
    <t>7891721019890</t>
  </si>
  <si>
    <t>7891721019944</t>
  </si>
  <si>
    <t>7891721019999</t>
  </si>
  <si>
    <t>7891721020049</t>
  </si>
  <si>
    <t>7891721020094</t>
  </si>
  <si>
    <t>7891721020148</t>
  </si>
  <si>
    <t>7891721020193</t>
  </si>
  <si>
    <t>7891721020247</t>
  </si>
  <si>
    <t>7891721238567</t>
  </si>
  <si>
    <t>7891721238079</t>
  </si>
  <si>
    <t>7891721238086</t>
  </si>
  <si>
    <t>7891721023491</t>
  </si>
  <si>
    <t>7891721023507</t>
  </si>
  <si>
    <t>7891721200137</t>
  </si>
  <si>
    <t>7891721200144</t>
  </si>
  <si>
    <t>7891721200151</t>
  </si>
  <si>
    <t>7891721200168</t>
  </si>
  <si>
    <t>7891721200175</t>
  </si>
  <si>
    <t>7891721200182</t>
  </si>
  <si>
    <t>7891721019739</t>
  </si>
  <si>
    <t>7891721019753</t>
  </si>
  <si>
    <t>7891721019777</t>
  </si>
  <si>
    <t>7891721028113</t>
  </si>
  <si>
    <t>7891721028120</t>
  </si>
  <si>
    <t>7891721201219</t>
  </si>
  <si>
    <t>7891721201233</t>
  </si>
  <si>
    <t>7891721201257</t>
  </si>
  <si>
    <t>7891721028441</t>
  </si>
  <si>
    <t>7891721028458</t>
  </si>
  <si>
    <t>7891721028472</t>
  </si>
  <si>
    <t>7891721028496</t>
  </si>
  <si>
    <t>7891721200915</t>
  </si>
  <si>
    <t>7891721270406</t>
  </si>
  <si>
    <t>7891721270420</t>
  </si>
  <si>
    <t>7891721270505</t>
  </si>
  <si>
    <t>7891721021220</t>
  </si>
  <si>
    <t>7891721021213</t>
  </si>
  <si>
    <t>7891721022548</t>
  </si>
  <si>
    <t>7891721027802</t>
  </si>
  <si>
    <t>7891721027819</t>
  </si>
  <si>
    <t>7891721027826</t>
  </si>
  <si>
    <t>7891721023606</t>
  </si>
  <si>
    <t>7891721027963</t>
  </si>
  <si>
    <t>7891721022418</t>
  </si>
  <si>
    <t>7891721022425</t>
  </si>
  <si>
    <t>7891721022470</t>
  </si>
  <si>
    <t>7891721026263</t>
  </si>
  <si>
    <t>7891721026270</t>
  </si>
  <si>
    <t>7891721026287</t>
  </si>
  <si>
    <t>7891721022555</t>
  </si>
  <si>
    <t>7891721024030</t>
  </si>
  <si>
    <t>7891721012990</t>
  </si>
  <si>
    <t>7891721013010</t>
  </si>
  <si>
    <t>7891721008405</t>
  </si>
  <si>
    <t>7891721028922</t>
  </si>
  <si>
    <t>7891721008368</t>
  </si>
  <si>
    <t>7891721023958</t>
  </si>
  <si>
    <t>7891721023965</t>
  </si>
  <si>
    <t>7891721028946</t>
  </si>
  <si>
    <t>7891721020520</t>
  </si>
  <si>
    <t>7891721028939</t>
  </si>
  <si>
    <t>7891721020506</t>
  </si>
  <si>
    <t>7891721000133</t>
  </si>
  <si>
    <t>7891721028335</t>
  </si>
  <si>
    <t>7891721029394</t>
  </si>
  <si>
    <t>7891721100024</t>
  </si>
  <si>
    <t>7891721100031</t>
  </si>
  <si>
    <t>7891721022128</t>
  </si>
  <si>
    <t>7891721100017</t>
  </si>
  <si>
    <t>7891721104831</t>
  </si>
  <si>
    <t>7891721024337</t>
  </si>
  <si>
    <t>7891721100048</t>
  </si>
  <si>
    <t>7891721104923</t>
  </si>
  <si>
    <t>7891721024481</t>
  </si>
  <si>
    <t>7891721024474</t>
  </si>
  <si>
    <t>7891721016202</t>
  </si>
  <si>
    <t>7891721016219</t>
  </si>
  <si>
    <t>7891721016226</t>
  </si>
  <si>
    <t>7891721023439</t>
  </si>
  <si>
    <t>7891721024719</t>
  </si>
  <si>
    <t>7891721024726</t>
  </si>
  <si>
    <t>7891721022937</t>
  </si>
  <si>
    <t>7891721000126</t>
  </si>
  <si>
    <t>7891721001970</t>
  </si>
  <si>
    <t>7891721020940</t>
  </si>
  <si>
    <t>7891721020933</t>
  </si>
  <si>
    <t>7891721019067</t>
  </si>
  <si>
    <t>7891721019074</t>
  </si>
  <si>
    <t>7891721021046</t>
  </si>
  <si>
    <t>7891721021039</t>
  </si>
  <si>
    <t>7891721026539</t>
  </si>
  <si>
    <t>7891721026546</t>
  </si>
  <si>
    <t>7891721026478</t>
  </si>
  <si>
    <t>7891721023422</t>
  </si>
  <si>
    <t>7891721022845</t>
  </si>
  <si>
    <t>7891721029370</t>
  </si>
  <si>
    <t>7891721028694</t>
  </si>
  <si>
    <t>LEVOFLOXACINO</t>
  </si>
  <si>
    <t>7891721030062</t>
  </si>
  <si>
    <t>500 mg com ver ct bl al pvc pvdc x 7</t>
  </si>
  <si>
    <t>HEMIFUMARATO DE QUETIAPINA</t>
  </si>
  <si>
    <t>25 mg com ver ct bl al plas pvc/pvdc trans x 15 (*)(**)</t>
  </si>
  <si>
    <t>7891721030031</t>
  </si>
  <si>
    <t>7891721030048</t>
  </si>
  <si>
    <t>100 mg com ver ct bl al plas pvc/pvdc trans x 30 (*)(**)</t>
  </si>
  <si>
    <t>PRODUTO</t>
  </si>
  <si>
    <t>PRINCIPIO ATIVO</t>
  </si>
  <si>
    <t xml:space="preserve">UNIDADE DE </t>
  </si>
  <si>
    <t>NEGÓCIO</t>
  </si>
  <si>
    <t>LISTA</t>
  </si>
  <si>
    <t>POSITIVA</t>
  </si>
  <si>
    <t>NEGATIVA</t>
  </si>
  <si>
    <t>GENÉRICOS</t>
  </si>
  <si>
    <t>ONCOLOGIA</t>
  </si>
  <si>
    <t>BIOTECH</t>
  </si>
  <si>
    <t>CRINONE</t>
  </si>
  <si>
    <t>PROGESTERONA</t>
  </si>
  <si>
    <t>GONAL F</t>
  </si>
  <si>
    <t>ALFAFOLITROPINA</t>
  </si>
  <si>
    <t>CH</t>
  </si>
  <si>
    <t>FLORATIL</t>
  </si>
  <si>
    <t>SACCHAROMYCES BOULARDII - 17</t>
  </si>
  <si>
    <t>FLEXIVE CDM</t>
  </si>
  <si>
    <t>EXTRATO DE SYMPHYTUM OFFICINALE</t>
  </si>
  <si>
    <t>BION 3</t>
  </si>
  <si>
    <t>OUTROS POLIVITAMÍNICOS COM MINERAIS</t>
  </si>
  <si>
    <t>ARTREN</t>
  </si>
  <si>
    <t>DICLOFENACO</t>
  </si>
  <si>
    <t>ASALIT</t>
  </si>
  <si>
    <t>MESALAZINA</t>
  </si>
  <si>
    <t>BICONCOR</t>
  </si>
  <si>
    <t>HIDROCLOROTIAZIDA;HEMIFUMARATO DE BISOPROLOL</t>
  </si>
  <si>
    <t>CANDESSA</t>
  </si>
  <si>
    <t>CANDESARTANA CILEXETILA</t>
  </si>
  <si>
    <t>CANDESSA HCT</t>
  </si>
  <si>
    <t>HIDROCLOROTIAZIDA;CANDESARTANA CILEXETILA</t>
  </si>
  <si>
    <t>PRAZIQUANTEL</t>
  </si>
  <si>
    <t>CISTICID</t>
  </si>
  <si>
    <t>CLINDAL AZ</t>
  </si>
  <si>
    <t>CLINFAR</t>
  </si>
  <si>
    <t>CONCOR</t>
  </si>
  <si>
    <t>CONCOR HCT</t>
  </si>
  <si>
    <t>HIDROCLOROTIAZIDA;BISOPROLOL</t>
  </si>
  <si>
    <t>CUORE</t>
  </si>
  <si>
    <t>BISSULFATO DE CLOPIDOGREL</t>
  </si>
  <si>
    <t>DICLIN</t>
  </si>
  <si>
    <t>ETINILESTRADIOL;ACETATO DE CIPROTERONA</t>
  </si>
  <si>
    <t>EUTHYROX</t>
  </si>
  <si>
    <t>FLAXIN</t>
  </si>
  <si>
    <t>FLOXOCIP</t>
  </si>
  <si>
    <t>GLIFAGE XR</t>
  </si>
  <si>
    <t>GLIFAGE</t>
  </si>
  <si>
    <t>GLUCOVANCE</t>
  </si>
  <si>
    <t>GLIBENCLAMIDA;CLORIDRATO DE METFORMINA</t>
  </si>
  <si>
    <t>MESIDOX</t>
  </si>
  <si>
    <t>PRENEURIN</t>
  </si>
  <si>
    <t>PSIQUIAL</t>
  </si>
  <si>
    <t>ROXFLAN</t>
  </si>
  <si>
    <t>THIOCTACID</t>
  </si>
  <si>
    <t>ÁCIDO TIÓCTICO</t>
  </si>
  <si>
    <t>ZIMIEX</t>
  </si>
  <si>
    <t>EZETIMIBA</t>
  </si>
  <si>
    <t>AZITROMICINA DIIDRATADA</t>
  </si>
  <si>
    <t>AZITROMICINA DI-HIDRATADA</t>
  </si>
  <si>
    <t>LEVOFLOXACINO HEMIDRATADO</t>
  </si>
  <si>
    <t>PANTOPRAZOL SÓDICO SESQUI-HIDRATADO</t>
  </si>
  <si>
    <t>PRAVASTATINA SÓDICA</t>
  </si>
  <si>
    <t>ERBITUX</t>
  </si>
  <si>
    <t>CETUXIMABE</t>
  </si>
  <si>
    <t>CETROTIDE</t>
  </si>
  <si>
    <t>ACETATO DE CETRORRELIX</t>
  </si>
  <si>
    <t>LUVERIS</t>
  </si>
  <si>
    <t>ALFALUTROPINA</t>
  </si>
  <si>
    <t>OVIDREL</t>
  </si>
  <si>
    <t>ALFACORIOGONADOTROPINA</t>
  </si>
  <si>
    <t>REBIF</t>
  </si>
  <si>
    <t>BETAINTERFERONA 1A</t>
  </si>
  <si>
    <t>SAIZEN</t>
  </si>
  <si>
    <t>SOMATROPINA</t>
  </si>
  <si>
    <t>STILAMIN</t>
  </si>
  <si>
    <t>SOMATOSTATINA</t>
  </si>
  <si>
    <t>PERGOVERIS</t>
  </si>
  <si>
    <t>ALFALUTROPINA;ALFAFOLITROPINA</t>
  </si>
  <si>
    <t>ALGINAC</t>
  </si>
  <si>
    <t>NITRATO DE TIAMINA;DICLOFENACO SÓDICO;CLORIDRATO DE PIRIDOXINA;CIANOCOBALAMINA</t>
  </si>
  <si>
    <t>CLORIDRATO DE TIAMINA;CLORIDRATO DE PIRIDOXINA;CIANOCOBALAMINA;DICLOFENACO DE SÓDIO</t>
  </si>
  <si>
    <t>DICLOFENACO;CLORIDRATO DE TIAMINA;CLORIDRATO DE PIRIDOXINA;CIANOCOBALAMINA</t>
  </si>
  <si>
    <t>CIANOCOBALAMINA</t>
  </si>
  <si>
    <t>CITONEURIN</t>
  </si>
  <si>
    <t>CLORIDRATO DE TIAMINA;CLORIDRATO DE PIRIDOXINA;CIANOCOBALAMINA</t>
  </si>
  <si>
    <t>NITRATO DE TIAMINA;CLORIDRATO DE PIRIDOXINA;CIANOCOBALAMINA</t>
  </si>
  <si>
    <t>CEBION</t>
  </si>
  <si>
    <t>ÁCIDO ASCÓRBICO</t>
  </si>
  <si>
    <t>CEBION CALCIO</t>
  </si>
  <si>
    <t>ÁCIDO ASCÓRBICO;CARBONATO DE CÁLCIO</t>
  </si>
  <si>
    <t>DEXA-CITONEURIN NFF</t>
  </si>
  <si>
    <t>FOSFATO DISSÓDICO DE DEXAMETASONA;CLORIDRATO DE TIAMINA;CLORIDRATO DE PIRIDOXINA;CIANOCOBALAMINA</t>
  </si>
  <si>
    <t>FOSFATO DISSÓDICO DE DEXAMETASONA</t>
  </si>
  <si>
    <t>FLORALYTE</t>
  </si>
  <si>
    <t>GLICOSE;CLORETO DE SÓDIO;CITRATO DE POTÁSSIO MONOIDRATADO;CITRATO DE SÓDIO DIHIDRATADO</t>
  </si>
  <si>
    <t>Produtos sem substância específica</t>
  </si>
  <si>
    <r>
      <rPr>
        <b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Produtos não controlados</t>
    </r>
  </si>
  <si>
    <r>
      <t xml:space="preserve">      </t>
    </r>
    <r>
      <rPr>
        <b/>
        <sz val="10"/>
        <rFont val="Calibri"/>
        <family val="2"/>
        <scheme val="minor"/>
      </rPr>
      <t xml:space="preserve">Rio de Janeiro </t>
    </r>
    <r>
      <rPr>
        <sz val="10"/>
        <rFont val="Calibri"/>
        <family val="2"/>
        <scheme val="minor"/>
      </rPr>
      <t>para clientes que não sejam os órgãos acima mencionados, a alíquota interna de ICMS a ser praticada para os produtos, constantes da Portaria nº 1.318/02</t>
    </r>
  </si>
  <si>
    <t>MERCK S.A. - Avenida das Nações Unidas, 12.995 - 30° andar; 04578-000 São Paulo</t>
  </si>
  <si>
    <t>7891721022630</t>
  </si>
  <si>
    <t>7891721022623</t>
  </si>
  <si>
    <t>7891721026027</t>
  </si>
  <si>
    <t>ICMS - 18% ALC</t>
  </si>
  <si>
    <t>ICMS - 17,5% ALC</t>
  </si>
  <si>
    <t>ICMS - 17% ALC</t>
  </si>
  <si>
    <t>GGREM</t>
  </si>
  <si>
    <t>525400501111417</t>
  </si>
  <si>
    <t>525400602171415</t>
  </si>
  <si>
    <t>525400601149416</t>
  </si>
  <si>
    <t>525401102111411</t>
  </si>
  <si>
    <t>525401104114418</t>
  </si>
  <si>
    <t>525401101115413</t>
  </si>
  <si>
    <t>525402002110411</t>
  </si>
  <si>
    <t>525402403115414</t>
  </si>
  <si>
    <t>525402404111412</t>
  </si>
  <si>
    <t>525402406114419</t>
  </si>
  <si>
    <t>525402502113411</t>
  </si>
  <si>
    <t>525402501117411</t>
  </si>
  <si>
    <t>525402509118417</t>
  </si>
  <si>
    <t>525402504116416</t>
  </si>
  <si>
    <t>525402507115410</t>
  </si>
  <si>
    <t>525402508111419</t>
  </si>
  <si>
    <t>525402505112414</t>
  </si>
  <si>
    <t>525416060047403</t>
  </si>
  <si>
    <t>525416060047503</t>
  </si>
  <si>
    <t>525416060047603</t>
  </si>
  <si>
    <t>525416060047703</t>
  </si>
  <si>
    <t>525416060047803</t>
  </si>
  <si>
    <t>525416060047903</t>
  </si>
  <si>
    <t>525416060048003</t>
  </si>
  <si>
    <t>525416060048103</t>
  </si>
  <si>
    <t>525412010042703</t>
  </si>
  <si>
    <t>525412010042803</t>
  </si>
  <si>
    <t>525403301111418</t>
  </si>
  <si>
    <t>525403302118416</t>
  </si>
  <si>
    <t>525404130116419</t>
  </si>
  <si>
    <t>525404131112417</t>
  </si>
  <si>
    <t>525404132119415</t>
  </si>
  <si>
    <t>525404134111411</t>
  </si>
  <si>
    <t>525404125112419</t>
  </si>
  <si>
    <t>525404133115413</t>
  </si>
  <si>
    <t>525404126119417</t>
  </si>
  <si>
    <t>525404135118312</t>
  </si>
  <si>
    <t>525404127115415</t>
  </si>
  <si>
    <t>525404128111413</t>
  </si>
  <si>
    <t>525404129118411</t>
  </si>
  <si>
    <t>525404401111418</t>
  </si>
  <si>
    <t>525419802115412</t>
  </si>
  <si>
    <t>525419801119414</t>
  </si>
  <si>
    <t>525420305111315</t>
  </si>
  <si>
    <t>525420301116312</t>
  </si>
  <si>
    <t>525420302112310</t>
  </si>
  <si>
    <t>525420303119319</t>
  </si>
  <si>
    <t>525420304115317</t>
  </si>
  <si>
    <t>525404902119411</t>
  </si>
  <si>
    <t>525404903115411</t>
  </si>
  <si>
    <t>525404901112413</t>
  </si>
  <si>
    <t>525405201114411</t>
  </si>
  <si>
    <t>525405203117418</t>
  </si>
  <si>
    <t>525405205111311</t>
  </si>
  <si>
    <t>525405202110411</t>
  </si>
  <si>
    <t>525405207112313</t>
  </si>
  <si>
    <t>525419901113418</t>
  </si>
  <si>
    <t>525419902111419</t>
  </si>
  <si>
    <t>525415030045504</t>
  </si>
  <si>
    <t>525415030045604</t>
  </si>
  <si>
    <t>525407601111416</t>
  </si>
  <si>
    <t>525407802115419</t>
  </si>
  <si>
    <t>525407804118415</t>
  </si>
  <si>
    <t>525407803111417</t>
  </si>
  <si>
    <t>525419202118313</t>
  </si>
  <si>
    <t>525400201116111</t>
  </si>
  <si>
    <t>525400202112111</t>
  </si>
  <si>
    <t>525420903116116</t>
  </si>
  <si>
    <t>525420902111110</t>
  </si>
  <si>
    <t>525420901113111</t>
  </si>
  <si>
    <t>525401004111115</t>
  </si>
  <si>
    <t>525401003113114</t>
  </si>
  <si>
    <t>525401001110118</t>
  </si>
  <si>
    <t>525417070048204</t>
  </si>
  <si>
    <t>525415120047106</t>
  </si>
  <si>
    <t>525402602118111</t>
  </si>
  <si>
    <t>525402603114111</t>
  </si>
  <si>
    <t>525402601111113</t>
  </si>
  <si>
    <t>525402604110118</t>
  </si>
  <si>
    <t>525402605117108</t>
  </si>
  <si>
    <t>525415070045706</t>
  </si>
  <si>
    <t>525415070045806</t>
  </si>
  <si>
    <t>525417100049006</t>
  </si>
  <si>
    <t>525419302112112</t>
  </si>
  <si>
    <t>525402801110110</t>
  </si>
  <si>
    <t>525418501111118</t>
  </si>
  <si>
    <t>525404303118116</t>
  </si>
  <si>
    <t>525418101113113</t>
  </si>
  <si>
    <t>525418102111114</t>
  </si>
  <si>
    <t>525418103116111</t>
  </si>
  <si>
    <t>525417090048606</t>
  </si>
  <si>
    <t>525417090048706</t>
  </si>
  <si>
    <t>525417090048806</t>
  </si>
  <si>
    <t>525417090048906</t>
  </si>
  <si>
    <t>525417080048306</t>
  </si>
  <si>
    <t>525417080048406</t>
  </si>
  <si>
    <t>525417090048506</t>
  </si>
  <si>
    <t>525420610119111</t>
  </si>
  <si>
    <t>525420607118118</t>
  </si>
  <si>
    <t>525420601111111</t>
  </si>
  <si>
    <t>525420609110114</t>
  </si>
  <si>
    <t>525420602116117</t>
  </si>
  <si>
    <t>525420608114116</t>
  </si>
  <si>
    <t>525420603112115</t>
  </si>
  <si>
    <t>525420604119113</t>
  </si>
  <si>
    <t>525420605115111</t>
  </si>
  <si>
    <t>525420606111111</t>
  </si>
  <si>
    <t>525416901112115</t>
  </si>
  <si>
    <t>525406202114111</t>
  </si>
  <si>
    <t>525406201118113</t>
  </si>
  <si>
    <t>525406301112117</t>
  </si>
  <si>
    <t>525406302119115</t>
  </si>
  <si>
    <t>525418306114111</t>
  </si>
  <si>
    <t>525418304111115</t>
  </si>
  <si>
    <t>525418301112110</t>
  </si>
  <si>
    <t>525418305118113</t>
  </si>
  <si>
    <t>525418302119119</t>
  </si>
  <si>
    <t>525418303115117</t>
  </si>
  <si>
    <t>525421202111116</t>
  </si>
  <si>
    <t>525421203118114</t>
  </si>
  <si>
    <t>525421201115118</t>
  </si>
  <si>
    <t>525415070046106</t>
  </si>
  <si>
    <t>525415070046206</t>
  </si>
  <si>
    <t>525420201111114</t>
  </si>
  <si>
    <t>525420202118112</t>
  </si>
  <si>
    <t>525420203114110</t>
  </si>
  <si>
    <t>525415070046606</t>
  </si>
  <si>
    <t>525415070046506</t>
  </si>
  <si>
    <t>525415070046406</t>
  </si>
  <si>
    <t>525415070046306</t>
  </si>
  <si>
    <t>525400204166111</t>
  </si>
  <si>
    <t>525404302111118</t>
  </si>
  <si>
    <t>525404304114114</t>
  </si>
  <si>
    <t>525406001119116</t>
  </si>
  <si>
    <t>525419505137314</t>
  </si>
  <si>
    <t>525419504130316</t>
  </si>
  <si>
    <t>525421701150311</t>
  </si>
  <si>
    <t>525421602160319</t>
  </si>
  <si>
    <t>525421601164310</t>
  </si>
  <si>
    <t>525421301152414</t>
  </si>
  <si>
    <t>525413010043803</t>
  </si>
  <si>
    <t>525413010043903</t>
  </si>
  <si>
    <t>525413010044003</t>
  </si>
  <si>
    <t>525421001159413</t>
  </si>
  <si>
    <t>525413070044403</t>
  </si>
  <si>
    <t>525420402151415</t>
  </si>
  <si>
    <t>525420401153414</t>
  </si>
  <si>
    <t>525420502154319</t>
  </si>
  <si>
    <t>525414030044703</t>
  </si>
  <si>
    <t>525414030044803</t>
  </si>
  <si>
    <t>525414030044903</t>
  </si>
  <si>
    <t>525415120047017</t>
  </si>
  <si>
    <t>525421101110319</t>
  </si>
  <si>
    <t>525400305116312</t>
  </si>
  <si>
    <t>525400304111317</t>
  </si>
  <si>
    <t>525400301110417</t>
  </si>
  <si>
    <t>525415070046003</t>
  </si>
  <si>
    <t>525400302151419</t>
  </si>
  <si>
    <t>525413120044505</t>
  </si>
  <si>
    <t>525413120044605</t>
  </si>
  <si>
    <t>525415070046703</t>
  </si>
  <si>
    <t>525402205151414</t>
  </si>
  <si>
    <t>525415070046803</t>
  </si>
  <si>
    <t>525402206158412</t>
  </si>
  <si>
    <t>525402202111411</t>
  </si>
  <si>
    <t>525415070045903</t>
  </si>
  <si>
    <t>525415120046903</t>
  </si>
  <si>
    <t>525401508118415</t>
  </si>
  <si>
    <t>525401601118411</t>
  </si>
  <si>
    <t>525401517117418</t>
  </si>
  <si>
    <t>525401505119410</t>
  </si>
  <si>
    <t>525401510112410</t>
  </si>
  <si>
    <t>525401504112412</t>
  </si>
  <si>
    <t>525401512131412</t>
  </si>
  <si>
    <t>525401506115419</t>
  </si>
  <si>
    <t>525414030045104</t>
  </si>
  <si>
    <t>525414030045004</t>
  </si>
  <si>
    <t>525419603139419</t>
  </si>
  <si>
    <t>525419602132410</t>
  </si>
  <si>
    <t>525419601136412</t>
  </si>
  <si>
    <t>525419608130312</t>
  </si>
  <si>
    <t>525419609137310</t>
  </si>
  <si>
    <t>525419610135415</t>
  </si>
  <si>
    <t>525419606138413</t>
  </si>
  <si>
    <t>525404705135414</t>
  </si>
  <si>
    <t>525404706131412</t>
  </si>
  <si>
    <t>525404711119417</t>
  </si>
  <si>
    <t>525404708118413</t>
  </si>
  <si>
    <t>525404724131410</t>
  </si>
  <si>
    <t>525404722137411</t>
  </si>
  <si>
    <t>525404721114418</t>
  </si>
  <si>
    <t>525404723117414</t>
  </si>
  <si>
    <t>525416040047303</t>
  </si>
  <si>
    <t>525416040047203</t>
  </si>
  <si>
    <t>525404712115415</t>
  </si>
  <si>
    <t>Variação percentual em relação ao mês anterior</t>
  </si>
  <si>
    <t>Variação percentual acumulada</t>
  </si>
  <si>
    <t>Dado</t>
  </si>
  <si>
    <t>Fórmula:</t>
  </si>
  <si>
    <t>Jan/17</t>
  </si>
  <si>
    <t>IBGE</t>
  </si>
  <si>
    <t>VPP (variação percentual do preço do medicamento) = IPCA - X + Y + Z</t>
  </si>
  <si>
    <t>Fev/17</t>
  </si>
  <si>
    <t>Mar/17</t>
  </si>
  <si>
    <t>E-mail Sindusfarma 22/11/2018</t>
  </si>
  <si>
    <t>Abr/17</t>
  </si>
  <si>
    <t>Estimado</t>
  </si>
  <si>
    <t>Mai/17</t>
  </si>
  <si>
    <t>vide abaixo</t>
  </si>
  <si>
    <t>Jun/17</t>
  </si>
  <si>
    <t>.Baseado no grau de concentração do mercado relevante (Índice Herfindahl-Hirschman - IHH)</t>
  </si>
  <si>
    <t>Jul/17</t>
  </si>
  <si>
    <t xml:space="preserve"> IHH = soma dos quadrados das participações de mercado em R$ individuais das empresas, </t>
  </si>
  <si>
    <t>Ago/17</t>
  </si>
  <si>
    <t>dentro da mesma classe terapêutica</t>
  </si>
  <si>
    <t>Set/17</t>
  </si>
  <si>
    <t>.Nível 1: sem evidência de concentração - CT's com IHH abaixo de 1.500, onde o Fator Z</t>
  </si>
  <si>
    <t>Out/17</t>
  </si>
  <si>
    <t>assume o valor integral do Fator X.</t>
  </si>
  <si>
    <t>Nov/17</t>
  </si>
  <si>
    <t>.Nível 2: moderadamente concentrado - IHH entre 1.500 e 2.500, onde o Fator Z</t>
  </si>
  <si>
    <t>Dez/17</t>
  </si>
  <si>
    <t>assume a metade do valor do Fator X.</t>
  </si>
  <si>
    <t>Jan/18</t>
  </si>
  <si>
    <t>.Nível 3: fortemente concentrado - IHH acima de 2.500, onde o Fator Z</t>
  </si>
  <si>
    <t>Fev/18</t>
  </si>
  <si>
    <t>assume valor igual a 0 (zero).</t>
  </si>
  <si>
    <t>Fator de Produtividade:</t>
  </si>
  <si>
    <t>2018 (*)</t>
  </si>
  <si>
    <t>(*) Média de 2013 a 2017</t>
  </si>
  <si>
    <t>NIVEL</t>
  </si>
  <si>
    <t>LABORATÓRIO</t>
  </si>
  <si>
    <t>MERCK S/A</t>
  </si>
  <si>
    <t>525417110049217</t>
  </si>
  <si>
    <t>525404718113414</t>
  </si>
  <si>
    <t>ICMS</t>
  </si>
  <si>
    <t>18% ALC</t>
  </si>
  <si>
    <t>17,5% ALC</t>
  </si>
  <si>
    <t>17% ALC</t>
  </si>
  <si>
    <t>1. Cálculo PF</t>
  </si>
  <si>
    <t>2. Preço Máximo ao Consumidor</t>
  </si>
  <si>
    <t>Fonte: Manual do Sistema SAMMED - 2016</t>
  </si>
  <si>
    <t>Lista</t>
  </si>
  <si>
    <t>NEUTRA</t>
  </si>
  <si>
    <t>Comunicado 64, 22/11/2017</t>
  </si>
  <si>
    <r>
      <t>IPCA</t>
    </r>
    <r>
      <rPr>
        <b/>
        <vertAlign val="superscript"/>
        <sz val="11"/>
        <color rgb="FF503291"/>
        <rFont val="Calibri"/>
        <family val="2"/>
      </rPr>
      <t>1</t>
    </r>
  </si>
  <si>
    <r>
      <t xml:space="preserve"> - IPCA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(índice de inflação acumulado de fev/2017 a fev/2018) ====&gt; </t>
    </r>
  </si>
  <si>
    <r>
      <t xml:space="preserve"> - Fator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(produtividade) ================================&gt; </t>
    </r>
  </si>
  <si>
    <r>
      <t xml:space="preserve"> - Fator Y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(fator de reajuste de preços relativos entre setores) =====&gt; </t>
    </r>
  </si>
  <si>
    <r>
      <t xml:space="preserve"> - Fator Z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(fator de reajuste de preços relativos intrassetor) =======&gt; </t>
    </r>
  </si>
  <si>
    <t>Observações</t>
  </si>
  <si>
    <t>(*) Níveis conforme Resolução CMED nº 1 de 23/02/1015, publicada no DOU de 02/03/2015</t>
  </si>
  <si>
    <t>(1) IPCA de março de 2017 a fevereiro de 2018 - BACEN</t>
  </si>
  <si>
    <t>(2) Fator X, corresponde a Produtividade de 0,75%, para o ano de 2018, conforme comunicado CMED nº 21 publicada no Diário Oficial da União de 22/11/2017</t>
  </si>
  <si>
    <t>(3) Fator Y, corresponde ao fator de ajuste de preços relativos intre setores, em 0% (zero por cento)</t>
  </si>
  <si>
    <t>(4) Fator Z, de acordo com a participação de mercado dos medicamentos segundo o índice IHH, conforme resolução CMED nº 14 de 22/08/2017</t>
  </si>
  <si>
    <r>
      <t>Reajuste por Nível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:</t>
    </r>
  </si>
  <si>
    <t>(5) Caso todas as apresentações forem reajustadas, nos diversos níveis, no limite máximo.</t>
  </si>
  <si>
    <t>Comunicado Nº 2, de 6 de Março de 2018</t>
  </si>
  <si>
    <t>Média Pond.</t>
  </si>
  <si>
    <t>Reajuste de preços - Abril 2018</t>
  </si>
  <si>
    <t>CMC&amp;GM</t>
  </si>
  <si>
    <t>7891721201479</t>
  </si>
  <si>
    <t>525418030049717</t>
  </si>
  <si>
    <t>7891721201462</t>
  </si>
  <si>
    <t>525418030049817</t>
  </si>
  <si>
    <t>7891721201455</t>
  </si>
  <si>
    <t>525418030049617</t>
  </si>
  <si>
    <t>7891721201516</t>
  </si>
  <si>
    <t>525418030049517</t>
  </si>
  <si>
    <t>525418030049417</t>
  </si>
  <si>
    <t>7891721201509</t>
  </si>
  <si>
    <t>7891721201493</t>
  </si>
  <si>
    <t>525418030049317</t>
  </si>
  <si>
    <t>7891721201424</t>
  </si>
  <si>
    <t>7891721201431</t>
  </si>
  <si>
    <t>525417110049117</t>
  </si>
  <si>
    <t>(****) Convênio ICMS 210/2017 - Autoriza os Estados e o Distrito Federal conceder isenção do ICMS nas operações com medicamentos destinados ao tratamento de câncer. (Nova redação dada pelo Conv. ICMS 118/11)</t>
  </si>
  <si>
    <t>G1</t>
  </si>
  <si>
    <t>G2</t>
  </si>
  <si>
    <t>G3</t>
  </si>
  <si>
    <t>G4</t>
  </si>
  <si>
    <t>G5</t>
  </si>
  <si>
    <t>G6</t>
  </si>
  <si>
    <t>G9</t>
  </si>
  <si>
    <t>G8</t>
  </si>
  <si>
    <t>3028030003</t>
  </si>
  <si>
    <t>3296260002</t>
  </si>
  <si>
    <t>3296340005</t>
  </si>
  <si>
    <t>3296340006</t>
  </si>
  <si>
    <t>3296330002</t>
  </si>
  <si>
    <t>3296360005</t>
  </si>
  <si>
    <t>3296360004</t>
  </si>
  <si>
    <t>3191260003</t>
  </si>
  <si>
    <t>3191260001</t>
  </si>
  <si>
    <t>3290610001</t>
  </si>
  <si>
    <t>3191270001</t>
  </si>
  <si>
    <t>3028030001</t>
  </si>
  <si>
    <t>3191290002</t>
  </si>
  <si>
    <t>3191290001</t>
  </si>
  <si>
    <t>3175310001</t>
  </si>
  <si>
    <t>3175310002</t>
  </si>
  <si>
    <t>3216150001</t>
  </si>
  <si>
    <t>3216170001</t>
  </si>
  <si>
    <t>3312710001</t>
  </si>
  <si>
    <t>3279680001</t>
  </si>
  <si>
    <t>3227880001</t>
  </si>
  <si>
    <t>3227900001</t>
  </si>
  <si>
    <t>3227910001</t>
  </si>
  <si>
    <t>3429600001</t>
  </si>
  <si>
    <t>3237810001</t>
  </si>
  <si>
    <t>3237820001</t>
  </si>
  <si>
    <t>3237830001</t>
  </si>
  <si>
    <t>3237840001</t>
  </si>
  <si>
    <t>3433290001</t>
  </si>
  <si>
    <t>3433520001</t>
  </si>
  <si>
    <t>3433530001</t>
  </si>
  <si>
    <t>3201760001</t>
  </si>
  <si>
    <t>3201770002</t>
  </si>
  <si>
    <t>3220830001</t>
  </si>
  <si>
    <t>3220900001</t>
  </si>
  <si>
    <t>3220910001</t>
  </si>
  <si>
    <t>3220920001</t>
  </si>
  <si>
    <t>3184750002</t>
  </si>
  <si>
    <t>3183120001</t>
  </si>
  <si>
    <t>3185640004</t>
  </si>
  <si>
    <t>3185710001</t>
  </si>
  <si>
    <t>3191010002</t>
  </si>
  <si>
    <t>3191010004</t>
  </si>
  <si>
    <t>3183650004</t>
  </si>
  <si>
    <t>3191730002</t>
  </si>
  <si>
    <t>3191730001</t>
  </si>
  <si>
    <t>3191710002</t>
  </si>
  <si>
    <t>3191710001</t>
  </si>
  <si>
    <t>3018884901</t>
  </si>
  <si>
    <t>3018884902</t>
  </si>
  <si>
    <t>3080804902</t>
  </si>
  <si>
    <t>3080804901</t>
  </si>
  <si>
    <t>7891721026454</t>
  </si>
  <si>
    <t>25,52</t>
  </si>
  <si>
    <t>18,35</t>
  </si>
  <si>
    <t>25,37</t>
  </si>
  <si>
    <t>18,24</t>
  </si>
  <si>
    <t>25,22</t>
  </si>
  <si>
    <t>13,37</t>
  </si>
  <si>
    <t>19,36</t>
  </si>
  <si>
    <t>26,76</t>
  </si>
  <si>
    <t>26,11</t>
  </si>
  <si>
    <t>18,66</t>
  </si>
  <si>
    <t>25,80</t>
  </si>
  <si>
    <t>32,42</t>
  </si>
  <si>
    <t>44,82</t>
  </si>
  <si>
    <t>56,58</t>
  </si>
  <si>
    <t>78,22</t>
  </si>
  <si>
    <t>56,24</t>
  </si>
  <si>
    <t>77,75</t>
  </si>
  <si>
    <t>13,13</t>
  </si>
  <si>
    <t>18,15</t>
  </si>
  <si>
    <t>12,31</t>
  </si>
  <si>
    <t>17,02</t>
  </si>
  <si>
    <t>37,67</t>
  </si>
  <si>
    <t>27,08</t>
  </si>
  <si>
    <t>37,44</t>
  </si>
  <si>
    <t>125,26</t>
  </si>
  <si>
    <r>
      <t xml:space="preserve">PF - Preço Fábrica </t>
    </r>
    <r>
      <rPr>
        <sz val="10"/>
        <rFont val="Calibri"/>
        <family val="2"/>
        <scheme val="minor"/>
      </rPr>
      <t xml:space="preserve">é o teto de preço pelo qual um laboratório ou distribuidor de medicamentos pode comercializar no mercado brasileiro um medicamento que produz; </t>
    </r>
  </si>
  <si>
    <r>
      <t>PMC - Preço Máximo ao Consumidor</t>
    </r>
    <r>
      <rPr>
        <sz val="10"/>
        <rFont val="Calibri"/>
        <family val="2"/>
        <scheme val="minor"/>
      </rPr>
      <t xml:space="preserve"> é o preço a ser praticado pelo comércio varejista, ou seja, farmácias e drogarias ( Orientação Interpretativa nº 02, 13/11/2006 – CMED).</t>
    </r>
  </si>
  <si>
    <r>
      <t xml:space="preserve">(**) Conforme Lei nº 4.086 de 13/03/2003, com vigência prorrogada até 31/12/2018 de acordo com Lei Complementar nº 151/2013,  nas vendas efetuadas </t>
    </r>
    <r>
      <rPr>
        <b/>
        <sz val="10"/>
        <rFont val="Calibri"/>
        <family val="2"/>
        <scheme val="minor"/>
      </rPr>
      <t>dentro do estado do</t>
    </r>
  </si>
  <si>
    <t xml:space="preserve">      do Ministério da Saúde (atualizada pela Portaria nº 1.554 de 30/07/2013), é de 18% ao invés de 20%, devido a não incidência do adicional de 2% referente ao Fundo de</t>
  </si>
  <si>
    <t xml:space="preserve">         Annual price adjustment - CMED Cosmos</t>
  </si>
  <si>
    <t>8 mg cx c/1 fa po liof p/inj + 1 cartucho solvente (*)</t>
  </si>
  <si>
    <t>5,83 mg/ml sol inj fr amp vd inc X 1,03 ml (*)</t>
  </si>
  <si>
    <t xml:space="preserve">    Convênio ICMS nº 087/02 e suas atualizações. Vigência prorrogada até XX/XX/2018 através do Convênio ICMS  nº  26 de 03/04/2018, publicado no DOU em 20/04/2018.</t>
  </si>
  <si>
    <t>(*) Produtos beneficiados com a Isenção de ICMS nas vendas para Órgãos da Administração Pública Direta Federal, Estadual e Municipal</t>
  </si>
  <si>
    <r>
      <rPr>
        <b/>
        <sz val="10"/>
        <rFont val="Calibri"/>
        <family val="2"/>
        <scheme val="minor"/>
      </rPr>
      <t>Alíquotas</t>
    </r>
    <r>
      <rPr>
        <sz val="10"/>
        <rFont val="Calibri"/>
        <family val="2"/>
        <scheme val="minor"/>
      </rPr>
      <t xml:space="preserve"> - ICMS 20% - RJ; ICMS 18% - AM, AP, BA, CE, MA, MG, PB, PE, PI, PR, RN, RS, SE, SP, TO e RJ (medicamentos da Portaria MS 1318/2002 ); ICMS 17,5% - RO; ICMS 17% - Demais Estados; ICMS 12% - Genéricos de SP e MG. </t>
    </r>
  </si>
  <si>
    <t xml:space="preserve">                     Áreas de Livre Comércio – ALC -: Manaus/Tabatinga (AM), Boa Vista/Bonfim (RR), Macapá/Santana (AP), Guajará-Mirim (RO), Brasiléia/Epitaciolândia/ Cruzeiro do Sul (AC)</t>
  </si>
  <si>
    <t>3192020007</t>
  </si>
  <si>
    <t>3554330001</t>
  </si>
  <si>
    <t>7891721201783</t>
  </si>
  <si>
    <t>7891721201806</t>
  </si>
  <si>
    <t>Atualização</t>
  </si>
  <si>
    <t>F05512A1</t>
  </si>
  <si>
    <t>3 mg pó liof inj ct 01 amp vd trans (***)</t>
  </si>
  <si>
    <t>7891721201677</t>
  </si>
  <si>
    <t>BAVENCIO</t>
  </si>
  <si>
    <t>AVELUMABE</t>
  </si>
  <si>
    <t xml:space="preserve">F0111201 </t>
  </si>
  <si>
    <t>525418100050401</t>
  </si>
  <si>
    <t>525418080049903</t>
  </si>
  <si>
    <t>GLIVANCE XR</t>
  </si>
  <si>
    <t>7891721029950</t>
  </si>
  <si>
    <t>7891721201660</t>
  </si>
  <si>
    <t>500 mg + 30 mg com lib prol ct bl al plas trans x 30</t>
  </si>
  <si>
    <t>500 mg + 30 mg com lib prol ct bl al plas trans x 60</t>
  </si>
  <si>
    <t>GLICLAZIDA;CLORIDRATO DE METFORMINA</t>
  </si>
  <si>
    <t>525418100050005</t>
  </si>
  <si>
    <t>525418100050105</t>
  </si>
  <si>
    <t>7891721029752</t>
  </si>
  <si>
    <t>3377770001</t>
  </si>
  <si>
    <t>3377970001</t>
  </si>
  <si>
    <t>7891721029745</t>
  </si>
  <si>
    <t>3383340001</t>
  </si>
  <si>
    <t>7891721029905</t>
  </si>
  <si>
    <t>50 mcg com est cart bl al al x 30 (*) (**)</t>
  </si>
  <si>
    <t>3383350001</t>
  </si>
  <si>
    <t>7891721029899</t>
  </si>
  <si>
    <t>3383370001</t>
  </si>
  <si>
    <t>7891721029882</t>
  </si>
  <si>
    <t>3013910003</t>
  </si>
  <si>
    <t>7891721028588</t>
  </si>
  <si>
    <t>50 mcg com est cart bl al al x 50 (*) (**)</t>
  </si>
  <si>
    <t>3013920002</t>
  </si>
  <si>
    <t>7891721028595</t>
  </si>
  <si>
    <t>100 mcg com est cart bl al al x 50 (*) (**)</t>
  </si>
  <si>
    <t>3013940003</t>
  </si>
  <si>
    <t>7891721028601</t>
  </si>
  <si>
    <t xml:space="preserve">         Código TENDER</t>
  </si>
  <si>
    <t>LISTA DE PREÇOS EM REAIS - ABRIL DE 2019</t>
  </si>
  <si>
    <t>ESTA LISTA ENTRA EM VIGOR A PARTIR DE 01-04-2019</t>
  </si>
  <si>
    <t>1008901840018</t>
  </si>
  <si>
    <t>1008901680053</t>
  </si>
  <si>
    <t>1008901680029</t>
  </si>
  <si>
    <t>1008902010078</t>
  </si>
  <si>
    <t>1008902010086</t>
  </si>
  <si>
    <t>1008902010094</t>
  </si>
  <si>
    <t>1008903990025</t>
  </si>
  <si>
    <t>1008903990068</t>
  </si>
  <si>
    <t>1008903990076</t>
  </si>
  <si>
    <t>1008903980021</t>
  </si>
  <si>
    <t>1008903980062</t>
  </si>
  <si>
    <t>1008903980070</t>
  </si>
  <si>
    <t>1008900720086</t>
  </si>
  <si>
    <t>1008902120061</t>
  </si>
  <si>
    <t>1008902120051</t>
  </si>
  <si>
    <t>1008902120078</t>
  </si>
  <si>
    <t>1008902540026</t>
  </si>
  <si>
    <t>1008902540042</t>
  </si>
  <si>
    <t>1008902540050</t>
  </si>
  <si>
    <t>1008902540077</t>
  </si>
  <si>
    <t>1008902540085</t>
  </si>
  <si>
    <t>1008902540093</t>
  </si>
  <si>
    <t>1008902540115</t>
  </si>
  <si>
    <t>1008901940446</t>
  </si>
  <si>
    <t>1008901940454</t>
  </si>
  <si>
    <t>1008901940500</t>
  </si>
  <si>
    <t>1008901940519</t>
  </si>
  <si>
    <t>1008901940561</t>
  </si>
  <si>
    <t>1008901940578</t>
  </si>
  <si>
    <t>1008901940624</t>
  </si>
  <si>
    <t>1008901940632</t>
  </si>
  <si>
    <t>1008903720011</t>
  </si>
  <si>
    <t>1008903720028</t>
  </si>
  <si>
    <t>1008903970016</t>
  </si>
  <si>
    <t>1008903970024</t>
  </si>
  <si>
    <t>1008902470028</t>
  </si>
  <si>
    <t>1008902470036</t>
  </si>
  <si>
    <t>1008902020618</t>
  </si>
  <si>
    <t>1008902020642</t>
  </si>
  <si>
    <t>1008902020677</t>
  </si>
  <si>
    <t>1008902021347</t>
  </si>
  <si>
    <t>1008902020707</t>
  </si>
  <si>
    <t>1008902021398</t>
  </si>
  <si>
    <t>1008902020731</t>
  </si>
  <si>
    <t>1008903590035</t>
  </si>
  <si>
    <t>1008902020766</t>
  </si>
  <si>
    <t>1008902020790</t>
  </si>
  <si>
    <t>1008902020820</t>
  </si>
  <si>
    <t>1008902150023</t>
  </si>
  <si>
    <t>1008903410010</t>
  </si>
  <si>
    <t>1008903410029</t>
  </si>
  <si>
    <t>1008903400031</t>
  </si>
  <si>
    <t>1008903400090</t>
  </si>
  <si>
    <t>1008903400120</t>
  </si>
  <si>
    <t>1008903400171</t>
  </si>
  <si>
    <t>1008903400181</t>
  </si>
  <si>
    <t>1008901930025</t>
  </si>
  <si>
    <t>1008901930017</t>
  </si>
  <si>
    <t>1008901930051</t>
  </si>
  <si>
    <t>1008904040012</t>
  </si>
  <si>
    <t>1008904040020</t>
  </si>
  <si>
    <t>1008902700023</t>
  </si>
  <si>
    <t>1008902700066</t>
  </si>
  <si>
    <t>1008902700181</t>
  </si>
  <si>
    <t>1008902700112</t>
  </si>
  <si>
    <t>1008902700201</t>
  </si>
  <si>
    <t>1008903470072</t>
  </si>
  <si>
    <t>1008903470171</t>
  </si>
  <si>
    <t>1008903810027</t>
  </si>
  <si>
    <t>1008903810043</t>
  </si>
  <si>
    <t>1008902490037</t>
  </si>
  <si>
    <t>1008903870011</t>
  </si>
  <si>
    <t>1008903870089</t>
  </si>
  <si>
    <t>1008903870070</t>
  </si>
  <si>
    <t>1008903300029</t>
  </si>
  <si>
    <t>1008902800028</t>
  </si>
  <si>
    <t>1008902800060</t>
  </si>
  <si>
    <t>1008903570034</t>
  </si>
  <si>
    <t>1008903570026</t>
  </si>
  <si>
    <t>1008903570018</t>
  </si>
  <si>
    <t>1008902730038</t>
  </si>
  <si>
    <t>1008902730089</t>
  </si>
  <si>
    <t>1008902730070</t>
  </si>
  <si>
    <t>1008903910021</t>
  </si>
  <si>
    <t>1008903860032</t>
  </si>
  <si>
    <t>1008902750020</t>
  </si>
  <si>
    <t>1008902750012</t>
  </si>
  <si>
    <t>1008902750039</t>
  </si>
  <si>
    <t>1008902750055</t>
  </si>
  <si>
    <t>1008902750063</t>
  </si>
  <si>
    <t>1008903790034</t>
  </si>
  <si>
    <t>1008903790123</t>
  </si>
  <si>
    <t>1008903790182</t>
  </si>
  <si>
    <t>1008903930014</t>
  </si>
  <si>
    <t>1008902810023</t>
  </si>
  <si>
    <t>1008903180015</t>
  </si>
  <si>
    <t>1008903370019</t>
  </si>
  <si>
    <t>1008903160014</t>
  </si>
  <si>
    <t>1008903160049</t>
  </si>
  <si>
    <t>1008903160073</t>
  </si>
  <si>
    <t>1008903840333</t>
  </si>
  <si>
    <t>1008903840392</t>
  </si>
  <si>
    <t>1008903840457</t>
  </si>
  <si>
    <t>1008903840511</t>
  </si>
  <si>
    <t>1008903940011</t>
  </si>
  <si>
    <t>1008903940028</t>
  </si>
  <si>
    <t>1008903960029</t>
  </si>
  <si>
    <t>1008903920019</t>
  </si>
  <si>
    <t>1008903920043</t>
  </si>
  <si>
    <t>1008903920078</t>
  </si>
  <si>
    <t>1008903920663</t>
  </si>
  <si>
    <t>1008903920108</t>
  </si>
  <si>
    <t>1008903920711</t>
  </si>
  <si>
    <t>1008903920132</t>
  </si>
  <si>
    <t>1008903920167</t>
  </si>
  <si>
    <t>1008903920191</t>
  </si>
  <si>
    <t>1008903920221</t>
  </si>
  <si>
    <t>1008902990013</t>
  </si>
  <si>
    <t>1008902920015</t>
  </si>
  <si>
    <t>1008902920031</t>
  </si>
  <si>
    <t>1008902770021</t>
  </si>
  <si>
    <t>1008902770072</t>
  </si>
  <si>
    <t>1008903270014</t>
  </si>
  <si>
    <t>1008903270022</t>
  </si>
  <si>
    <t>1008903270030</t>
  </si>
  <si>
    <t>1008903270049</t>
  </si>
  <si>
    <t>1008903270057</t>
  </si>
  <si>
    <t>1008903270065</t>
  </si>
  <si>
    <t>1008903620041</t>
  </si>
  <si>
    <t>1008903620031</t>
  </si>
  <si>
    <t>1008903620066</t>
  </si>
  <si>
    <t>1008903830028</t>
  </si>
  <si>
    <t>1008903830044</t>
  </si>
  <si>
    <t>1008903490022</t>
  </si>
  <si>
    <t>1008903490057</t>
  </si>
  <si>
    <t>1008903490081</t>
  </si>
  <si>
    <t>1008903850029</t>
  </si>
  <si>
    <t>1008903850053</t>
  </si>
  <si>
    <t>1008903850071</t>
  </si>
  <si>
    <t>1008903850096</t>
  </si>
  <si>
    <t>1008903340063</t>
  </si>
  <si>
    <t>1008903330033</t>
  </si>
  <si>
    <t>1008903330051</t>
  </si>
  <si>
    <t>1008902980026</t>
  </si>
  <si>
    <t>1008904030017</t>
  </si>
  <si>
    <t>1008903350034</t>
  </si>
  <si>
    <t>1008903350050</t>
  </si>
  <si>
    <t>1008903690013</t>
  </si>
  <si>
    <t>1008903650021</t>
  </si>
  <si>
    <t>1008903650011</t>
  </si>
  <si>
    <t>1008903630010</t>
  </si>
  <si>
    <t>1008903630096</t>
  </si>
  <si>
    <t>1008903630101</t>
  </si>
  <si>
    <t>1008903630118</t>
  </si>
  <si>
    <t>1008903540011</t>
  </si>
  <si>
    <t>1008903760054</t>
  </si>
  <si>
    <t>1008903510023</t>
  </si>
  <si>
    <t>1008903510041</t>
  </si>
  <si>
    <t>1008903500028</t>
  </si>
  <si>
    <t>1008903500044</t>
  </si>
  <si>
    <t>1008903500052</t>
  </si>
  <si>
    <t>1008903500060</t>
  </si>
  <si>
    <t>1008903820014</t>
  </si>
  <si>
    <t>1008903820022</t>
  </si>
  <si>
    <t>1008903600014</t>
  </si>
  <si>
    <t>1008902710101</t>
  </si>
  <si>
    <t>1008902710118</t>
  </si>
  <si>
    <t>1008902710088</t>
  </si>
  <si>
    <t>1008902710037</t>
  </si>
  <si>
    <t>1008902710045</t>
  </si>
  <si>
    <t>1008902710150</t>
  </si>
  <si>
    <t>1008902710169</t>
  </si>
  <si>
    <t>1008900150433</t>
  </si>
  <si>
    <t>1008900150425</t>
  </si>
  <si>
    <t>1008900150451</t>
  </si>
  <si>
    <t>1008900150441</t>
  </si>
  <si>
    <t>1008900150046</t>
  </si>
  <si>
    <t>1008900150131</t>
  </si>
  <si>
    <t>1008900150158</t>
  </si>
  <si>
    <t>1008900710061</t>
  </si>
  <si>
    <t>1008900090010</t>
  </si>
  <si>
    <t>1008900710511</t>
  </si>
  <si>
    <t>1008900710051</t>
  </si>
  <si>
    <t>1008900710481</t>
  </si>
  <si>
    <t>1008900710455</t>
  </si>
  <si>
    <t>1008900710018</t>
  </si>
  <si>
    <t>1008900710382</t>
  </si>
  <si>
    <t>1008903780020</t>
  </si>
  <si>
    <t>1008903780012</t>
  </si>
  <si>
    <t>1008903360013</t>
  </si>
  <si>
    <t>1008903360021</t>
  </si>
  <si>
    <t>1008903360031</t>
  </si>
  <si>
    <t>1008903360080</t>
  </si>
  <si>
    <t>1008903360099</t>
  </si>
  <si>
    <t>1008903360137</t>
  </si>
  <si>
    <t>1008903360102</t>
  </si>
  <si>
    <t>1008900900254</t>
  </si>
  <si>
    <t>1008900900246</t>
  </si>
  <si>
    <t>1008900900483</t>
  </si>
  <si>
    <t>1008900900513</t>
  </si>
  <si>
    <t>1008900900459</t>
  </si>
  <si>
    <t>1008900900467</t>
  </si>
  <si>
    <t>1008900900637</t>
  </si>
  <si>
    <t>1008900900645</t>
  </si>
  <si>
    <t>1008900900378</t>
  </si>
  <si>
    <t>1008900900671</t>
  </si>
  <si>
    <t>1008900900548</t>
  </si>
  <si>
    <t>1008900900564</t>
  </si>
  <si>
    <t>1008903580056</t>
  </si>
  <si>
    <t>1008903580013</t>
  </si>
  <si>
    <t>4107703050015</t>
  </si>
  <si>
    <t>525419020051617</t>
  </si>
  <si>
    <t>1008904060013</t>
  </si>
  <si>
    <t>525419020051717</t>
  </si>
  <si>
    <t>1008904060048</t>
  </si>
  <si>
    <t>7891721201820</t>
  </si>
  <si>
    <t>10 mg com ct bl al plas trans x 10</t>
  </si>
  <si>
    <t>7891721201837</t>
  </si>
  <si>
    <t>10 mg com ct bl al plas trans x 30</t>
  </si>
  <si>
    <t>525419030052007</t>
  </si>
  <si>
    <t>1008903600049</t>
  </si>
  <si>
    <t>525419030052107</t>
  </si>
  <si>
    <t>1008903600057</t>
  </si>
  <si>
    <t>525419030052207</t>
  </si>
  <si>
    <t>1008903600065</t>
  </si>
  <si>
    <t>F7591201</t>
  </si>
  <si>
    <t>7891721201325</t>
  </si>
  <si>
    <t>PERGOVERIS PEN</t>
  </si>
  <si>
    <t>300 UI/ 150 UI sol inj sc ct can aplic car vd trans x 0,48 ml</t>
  </si>
  <si>
    <t>F75D1201</t>
  </si>
  <si>
    <t>7891721201332</t>
  </si>
  <si>
    <t>450 UI / 225 UI sol inj sc ct can aplic car vd trans x 0,72 ml</t>
  </si>
  <si>
    <t>F75B1201</t>
  </si>
  <si>
    <t>7891721201349</t>
  </si>
  <si>
    <t>900 UI / 450 UI sol inj sc ct can aplic car vd trans x 1,44 ml</t>
  </si>
  <si>
    <t>525419030051903</t>
  </si>
  <si>
    <t>1008900150166</t>
  </si>
  <si>
    <t>3191010010</t>
  </si>
  <si>
    <t>7891721201813</t>
  </si>
  <si>
    <t>5000 mcg + 100 mg + 100 mg drg est ct bl al al x 90</t>
  </si>
  <si>
    <t>500 mg com est cart fr plas opc x 50 (***)</t>
  </si>
  <si>
    <t xml:space="preserve">75 mcg com est cart bl al al x 50 </t>
  </si>
  <si>
    <t xml:space="preserve">88 mcg com est cart bl al al x 50 </t>
  </si>
  <si>
    <t>112 mcg com est cart bl al al x 50</t>
  </si>
  <si>
    <t xml:space="preserve">175 mcg com est cart bl al al x 50 </t>
  </si>
  <si>
    <t xml:space="preserve">200 mcg com est cart bl al al x 50 </t>
  </si>
  <si>
    <t>100 mg com ct bl al plas inc x 30 (*)</t>
  </si>
  <si>
    <t>25 mcg com est cart bl al al x 30 (*) (**)</t>
  </si>
  <si>
    <t xml:space="preserve">75 mcg com est cart bl al al x 30 </t>
  </si>
  <si>
    <t>88 mcg com est cart bl al al x 30</t>
  </si>
  <si>
    <t xml:space="preserve">112 mcg com est cart bl al al x 30 </t>
  </si>
  <si>
    <t xml:space="preserve">125 mcg com est cart bl al al x 30 </t>
  </si>
  <si>
    <t>150 mcg com est cart bl al al x 30 (*)</t>
  </si>
  <si>
    <t xml:space="preserve">175 mcg com est cart bl al al x 30 </t>
  </si>
  <si>
    <t xml:space="preserve">200 mcg com est cart bl al al x 30 </t>
  </si>
  <si>
    <t>5mg/ml sol inj ct fa vd inc x 20ml (***)</t>
  </si>
  <si>
    <t>5mg/ml sol inj ct fa vd inc x 100ml (***)</t>
  </si>
  <si>
    <t>7891721029929</t>
  </si>
  <si>
    <t>500 mg + 5 mg com rev ct bl al plas trans x 10</t>
  </si>
  <si>
    <t>20mg/ml sol dil inf ct fa vd trans x 10 ml (***)</t>
  </si>
  <si>
    <t xml:space="preserve">    Convênio ICMS nº 087/02 e suas atualizações. Vigência prorrogada até 30/09/2019 através do Convênio ICMS  nº  49 de 25/04/2017, publicado no DOU em 26/04/2017.</t>
  </si>
  <si>
    <r>
      <t xml:space="preserve">(**) Conforme Lei nº 4.086 de 13/03/2003, com vigência prorrogada até 31/12/2019 de acordo com Lei Complementar nº 183/2018,  nas vendas efetuadas </t>
    </r>
    <r>
      <rPr>
        <b/>
        <sz val="10"/>
        <rFont val="Calibri"/>
        <family val="2"/>
        <scheme val="minor"/>
      </rPr>
      <t>dentro do estado 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</si>
</sst>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000"/>
    <numFmt numFmtId="166" formatCode="_(* #,##0.000_);_(* \(#,##0.000\);_(* &quot;-&quot;??_);_(@_)"/>
    <numFmt numFmtId="167" formatCode="0.0%"/>
    <numFmt numFmtId="168" formatCode="_(* #,##0.000000_);_(* \(#,##0.00000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33CC"/>
      <name val="Calibri"/>
      <family val="2"/>
      <scheme val="minor"/>
    </font>
    <font>
      <b/>
      <sz val="11"/>
      <color rgb="FF503291"/>
      <name val="Calibri"/>
      <family val="2"/>
    </font>
    <font>
      <b/>
      <sz val="10"/>
      <color rgb="FF503291"/>
      <name val="Calibri"/>
      <family val="2"/>
    </font>
    <font>
      <b/>
      <sz val="12"/>
      <color rgb="FFEB3C96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B050"/>
      <name val="Calibri"/>
      <family val="2"/>
    </font>
    <font>
      <b/>
      <sz val="10"/>
      <color rgb="FF00B050"/>
      <name val="Calibri"/>
      <family val="2"/>
    </font>
    <font>
      <sz val="10"/>
      <color theme="0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sz val="11"/>
      <color rgb="FF9C6500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vertAlign val="superscript"/>
      <sz val="11"/>
      <color rgb="FF503291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8"/>
      <color theme="0"/>
      <name val="Arial"/>
      <family val="2"/>
    </font>
    <font>
      <b/>
      <sz val="10"/>
      <color rgb="FFFF0000"/>
      <name val="Calibri"/>
      <family val="2"/>
      <scheme val="minor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0"/>
      <color rgb="FFFF33CC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rgb="FF2DBECD"/>
      </top>
      <bottom/>
      <diagonal/>
    </border>
    <border>
      <left/>
      <right/>
      <top/>
      <bottom style="medium">
        <color rgb="FF2DBECD"/>
      </bottom>
      <diagonal/>
    </border>
    <border>
      <left/>
      <right/>
      <top style="medium">
        <color rgb="FF2DBECD"/>
      </top>
      <bottom style="thin">
        <color rgb="FF2DBECD"/>
      </bottom>
      <diagonal/>
    </border>
    <border>
      <left/>
      <right/>
      <top style="thin">
        <color rgb="FF2DBECD"/>
      </top>
      <bottom style="thin">
        <color rgb="FF2DBECD"/>
      </bottom>
      <diagonal/>
    </border>
    <border>
      <left style="thick">
        <color theme="0"/>
      </left>
      <right/>
      <top style="medium">
        <color rgb="FF2DBECD"/>
      </top>
      <bottom style="thin">
        <color rgb="FF2DBECD"/>
      </bottom>
      <diagonal/>
    </border>
    <border>
      <left style="thick">
        <color theme="0"/>
      </left>
      <right/>
      <top style="medium">
        <color rgb="FF2DBECD"/>
      </top>
      <bottom/>
      <diagonal/>
    </border>
    <border>
      <left style="thick">
        <color theme="0"/>
      </left>
      <right/>
      <top/>
      <bottom style="medium">
        <color rgb="FF2DBECD"/>
      </bottom>
      <diagonal/>
    </border>
    <border>
      <left style="thick">
        <color theme="0"/>
      </left>
      <right/>
      <top style="thin">
        <color rgb="FF2DBECD"/>
      </top>
      <bottom style="thin">
        <color rgb="FF2DBECD"/>
      </bottom>
      <diagonal/>
    </border>
    <border>
      <left/>
      <right style="thick">
        <color theme="0"/>
      </right>
      <top style="medium">
        <color rgb="FF2DBECD"/>
      </top>
      <bottom/>
      <diagonal/>
    </border>
    <border>
      <left/>
      <right style="thick">
        <color theme="0"/>
      </right>
      <top/>
      <bottom style="medium">
        <color rgb="FF2DBECD"/>
      </bottom>
      <diagonal/>
    </border>
    <border>
      <left/>
      <right style="thick">
        <color theme="0"/>
      </right>
      <top style="medium">
        <color rgb="FF2DBECD"/>
      </top>
      <bottom style="thin">
        <color rgb="FF2DBECD"/>
      </bottom>
      <diagonal/>
    </border>
    <border>
      <left/>
      <right style="thick">
        <color theme="0"/>
      </right>
      <top style="thin">
        <color rgb="FF2DBECD"/>
      </top>
      <bottom style="thin">
        <color rgb="FF2DBECD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rgb="FFEB3C96"/>
      </top>
      <bottom/>
      <diagonal/>
    </border>
    <border>
      <left/>
      <right style="thick">
        <color theme="0"/>
      </right>
      <top style="medium">
        <color rgb="FFEB3C96"/>
      </top>
      <bottom/>
      <diagonal/>
    </border>
    <border>
      <left style="thick">
        <color theme="0"/>
      </left>
      <right/>
      <top/>
      <bottom style="medium">
        <color rgb="FFEB3C96"/>
      </bottom>
      <diagonal/>
    </border>
    <border>
      <left/>
      <right style="thick">
        <color theme="0"/>
      </right>
      <top/>
      <bottom style="medium">
        <color rgb="FFEB3C96"/>
      </bottom>
      <diagonal/>
    </border>
    <border>
      <left style="thick">
        <color theme="0"/>
      </left>
      <right/>
      <top style="thin">
        <color rgb="FFEB3C96"/>
      </top>
      <bottom style="thin">
        <color rgb="FFEB3C96"/>
      </bottom>
      <diagonal/>
    </border>
    <border>
      <left/>
      <right style="thick">
        <color theme="0"/>
      </right>
      <top style="thin">
        <color rgb="FFEB3C96"/>
      </top>
      <bottom style="thin">
        <color rgb="FFEB3C96"/>
      </bottom>
      <diagonal/>
    </border>
    <border>
      <left/>
      <right/>
      <top/>
      <bottom style="thin">
        <color rgb="FF2DBECD"/>
      </bottom>
      <diagonal/>
    </border>
    <border>
      <left style="thick">
        <color theme="0"/>
      </left>
      <right/>
      <top style="medium">
        <color rgb="FF2DBECD"/>
      </top>
      <bottom style="medium">
        <color rgb="FF2DBECD"/>
      </bottom>
      <diagonal/>
    </border>
    <border>
      <left/>
      <right style="thick">
        <color theme="0"/>
      </right>
      <top style="medium">
        <color rgb="FF2DBECD"/>
      </top>
      <bottom style="medium">
        <color rgb="FF2DBECD"/>
      </bottom>
      <diagonal/>
    </border>
    <border>
      <left style="thick">
        <color theme="0"/>
      </left>
      <right/>
      <top style="medium">
        <color rgb="FFEB3C96"/>
      </top>
      <bottom style="medium">
        <color rgb="FFEB3C96"/>
      </bottom>
      <diagonal/>
    </border>
    <border>
      <left/>
      <right style="thick">
        <color theme="0"/>
      </right>
      <top style="medium">
        <color rgb="FFEB3C96"/>
      </top>
      <bottom style="medium">
        <color rgb="FFEB3C96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2" fillId="0" borderId="0"/>
    <xf numFmtId="0" fontId="24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15" fillId="0" borderId="0" xfId="2" applyNumberFormat="1" applyFont="1" applyFill="1" applyBorder="1" applyAlignment="1" applyProtection="1">
      <alignment vertical="center"/>
      <protection locked="0"/>
    </xf>
    <xf numFmtId="0" fontId="13" fillId="0" borderId="2" xfId="2" applyNumberFormat="1" applyFont="1" applyFill="1" applyBorder="1" applyAlignment="1" applyProtection="1">
      <alignment horizontal="center" vertical="center"/>
      <protection locked="0"/>
    </xf>
    <xf numFmtId="0" fontId="21" fillId="0" borderId="0" xfId="5" applyFont="1" applyAlignment="1"/>
    <xf numFmtId="0" fontId="2" fillId="2" borderId="0" xfId="5" applyFill="1" applyAlignment="1">
      <alignment horizontal="center"/>
    </xf>
    <xf numFmtId="0" fontId="22" fillId="2" borderId="0" xfId="5" applyFont="1" applyFill="1" applyBorder="1" applyAlignment="1">
      <alignment horizontal="center"/>
    </xf>
    <xf numFmtId="0" fontId="2" fillId="0" borderId="0" xfId="5" applyFill="1" applyAlignment="1">
      <alignment horizontal="center"/>
    </xf>
    <xf numFmtId="0" fontId="23" fillId="0" borderId="0" xfId="5" applyFont="1" applyFill="1" applyAlignment="1">
      <alignment horizontal="left"/>
    </xf>
    <xf numFmtId="0" fontId="2" fillId="0" borderId="0" xfId="5" applyFont="1" applyFill="1" applyAlignment="1">
      <alignment horizontal="center"/>
    </xf>
    <xf numFmtId="0" fontId="4" fillId="0" borderId="0" xfId="5" applyFont="1" applyFill="1" applyAlignment="1">
      <alignment horizontal="left"/>
    </xf>
    <xf numFmtId="0" fontId="2" fillId="0" borderId="0" xfId="5" applyFont="1" applyFill="1" applyAlignment="1">
      <alignment horizontal="left"/>
    </xf>
    <xf numFmtId="0" fontId="25" fillId="0" borderId="0" xfId="5" applyFont="1" applyFill="1" applyAlignment="1">
      <alignment horizontal="left"/>
    </xf>
    <xf numFmtId="0" fontId="7" fillId="0" borderId="0" xfId="5" applyFont="1" applyFill="1" applyAlignment="1">
      <alignment horizontal="left"/>
    </xf>
    <xf numFmtId="0" fontId="26" fillId="0" borderId="0" xfId="5" quotePrefix="1" applyFont="1" applyFill="1" applyAlignment="1">
      <alignment horizontal="left"/>
    </xf>
    <xf numFmtId="0" fontId="2" fillId="0" borderId="0" xfId="5" applyFont="1" applyFill="1" applyAlignment="1">
      <alignment horizontal="right"/>
    </xf>
    <xf numFmtId="0" fontId="2" fillId="0" borderId="0" xfId="5" applyFill="1" applyAlignment="1">
      <alignment horizontal="right"/>
    </xf>
    <xf numFmtId="0" fontId="3" fillId="2" borderId="0" xfId="5" applyFont="1" applyFill="1" applyAlignment="1">
      <alignment horizontal="left"/>
    </xf>
    <xf numFmtId="0" fontId="27" fillId="0" borderId="0" xfId="5" applyFont="1" applyFill="1" applyAlignment="1">
      <alignment horizontal="left"/>
    </xf>
    <xf numFmtId="0" fontId="28" fillId="0" borderId="0" xfId="5" applyFont="1" applyFill="1" applyAlignment="1">
      <alignment horizontal="left"/>
    </xf>
    <xf numFmtId="0" fontId="23" fillId="2" borderId="0" xfId="5" applyFont="1" applyFill="1" applyAlignment="1">
      <alignment horizontal="right"/>
    </xf>
    <xf numFmtId="0" fontId="2" fillId="2" borderId="0" xfId="5" applyFont="1" applyFill="1" applyAlignment="1">
      <alignment horizontal="right"/>
    </xf>
    <xf numFmtId="0" fontId="2" fillId="2" borderId="0" xfId="5" applyFont="1" applyFill="1" applyAlignment="1">
      <alignment horizontal="center"/>
    </xf>
    <xf numFmtId="0" fontId="2" fillId="0" borderId="0" xfId="5"/>
    <xf numFmtId="10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10" fillId="5" borderId="4" xfId="1" applyNumberFormat="1" applyFont="1" applyFill="1" applyBorder="1" applyAlignment="1" applyProtection="1">
      <alignment horizontal="center" vertical="center"/>
      <protection locked="0"/>
    </xf>
    <xf numFmtId="10" fontId="10" fillId="6" borderId="4" xfId="1" applyNumberFormat="1" applyFont="1" applyFill="1" applyBorder="1" applyAlignment="1" applyProtection="1">
      <alignment horizontal="center" vertical="center"/>
      <protection locked="0"/>
    </xf>
    <xf numFmtId="10" fontId="10" fillId="8" borderId="4" xfId="1" applyNumberFormat="1" applyFont="1" applyFill="1" applyBorder="1" applyAlignment="1" applyProtection="1">
      <alignment horizontal="center" vertical="center"/>
      <protection locked="0"/>
    </xf>
    <xf numFmtId="1" fontId="10" fillId="6" borderId="4" xfId="1" applyNumberFormat="1" applyFont="1" applyFill="1" applyBorder="1" applyAlignment="1" applyProtection="1">
      <alignment horizontal="center" vertical="center"/>
      <protection locked="0"/>
    </xf>
    <xf numFmtId="10" fontId="10" fillId="6" borderId="4" xfId="1" applyNumberFormat="1" applyFont="1" applyFill="1" applyBorder="1" applyAlignment="1" applyProtection="1">
      <alignment horizontal="right" vertical="center"/>
      <protection locked="0"/>
    </xf>
    <xf numFmtId="10" fontId="11" fillId="0" borderId="4" xfId="1" applyNumberFormat="1" applyFont="1" applyFill="1" applyBorder="1" applyAlignment="1" applyProtection="1">
      <alignment horizontal="center" vertical="center"/>
      <protection locked="0"/>
    </xf>
    <xf numFmtId="10" fontId="11" fillId="0" borderId="4" xfId="1" applyNumberFormat="1" applyFont="1" applyFill="1" applyBorder="1" applyAlignment="1" applyProtection="1">
      <alignment horizontal="right" vertical="center"/>
      <protection locked="0"/>
    </xf>
    <xf numFmtId="167" fontId="10" fillId="0" borderId="4" xfId="1" applyNumberFormat="1" applyFont="1" applyFill="1" applyBorder="1" applyAlignment="1" applyProtection="1">
      <alignment horizontal="center" vertical="center"/>
      <protection locked="0"/>
    </xf>
    <xf numFmtId="9" fontId="10" fillId="0" borderId="4" xfId="1" applyNumberFormat="1" applyFont="1" applyFill="1" applyBorder="1" applyAlignment="1" applyProtection="1">
      <alignment horizontal="center" vertical="center"/>
      <protection locked="0"/>
    </xf>
    <xf numFmtId="168" fontId="10" fillId="0" borderId="4" xfId="2" applyNumberFormat="1" applyFont="1" applyFill="1" applyBorder="1" applyAlignment="1" applyProtection="1">
      <alignment horizontal="center" vertical="center"/>
      <protection locked="0"/>
    </xf>
    <xf numFmtId="1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0" fillId="0" borderId="0" xfId="0" applyFont="1" applyAlignment="1" applyProtection="1">
      <alignment horizontal="center"/>
    </xf>
    <xf numFmtId="0" fontId="15" fillId="0" borderId="0" xfId="2" applyNumberFormat="1" applyFont="1" applyFill="1" applyBorder="1" applyAlignment="1" applyProtection="1">
      <alignment vertical="center"/>
    </xf>
    <xf numFmtId="0" fontId="14" fillId="0" borderId="6" xfId="2" applyNumberFormat="1" applyFont="1" applyFill="1" applyBorder="1" applyAlignment="1" applyProtection="1">
      <alignment horizontal="center" vertical="center"/>
    </xf>
    <xf numFmtId="0" fontId="14" fillId="0" borderId="9" xfId="2" applyNumberFormat="1" applyFont="1" applyFill="1" applyBorder="1" applyAlignment="1" applyProtection="1">
      <alignment horizontal="center" vertical="center"/>
    </xf>
    <xf numFmtId="0" fontId="14" fillId="0" borderId="13" xfId="2" applyNumberFormat="1" applyFont="1" applyFill="1" applyBorder="1" applyAlignment="1" applyProtection="1">
      <alignment horizontal="center" vertical="center"/>
    </xf>
    <xf numFmtId="0" fontId="14" fillId="0" borderId="14" xfId="2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center" vertical="center"/>
    </xf>
    <xf numFmtId="0" fontId="19" fillId="0" borderId="15" xfId="2" applyNumberFormat="1" applyFont="1" applyFill="1" applyBorder="1" applyAlignment="1" applyProtection="1">
      <alignment horizontal="center" vertical="center"/>
    </xf>
    <xf numFmtId="0" fontId="19" fillId="0" borderId="16" xfId="2" applyNumberFormat="1" applyFont="1" applyFill="1" applyBorder="1" applyAlignment="1" applyProtection="1">
      <alignment horizontal="center" vertical="center"/>
    </xf>
    <xf numFmtId="0" fontId="14" fillId="0" borderId="7" xfId="2" applyNumberFormat="1" applyFont="1" applyFill="1" applyBorder="1" applyAlignment="1" applyProtection="1">
      <alignment horizontal="center" vertical="center"/>
    </xf>
    <xf numFmtId="0" fontId="14" fillId="0" borderId="10" xfId="2" applyNumberFormat="1" applyFont="1" applyFill="1" applyBorder="1" applyAlignment="1" applyProtection="1">
      <alignment horizontal="center" vertical="center"/>
    </xf>
    <xf numFmtId="0" fontId="19" fillId="0" borderId="17" xfId="2" applyNumberFormat="1" applyFont="1" applyFill="1" applyBorder="1" applyAlignment="1" applyProtection="1">
      <alignment horizontal="center" vertical="center"/>
    </xf>
    <xf numFmtId="0" fontId="19" fillId="0" borderId="18" xfId="2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2" fillId="0" borderId="11" xfId="0" applyNumberFormat="1" applyFont="1" applyFill="1" applyBorder="1" applyAlignment="1" applyProtection="1">
      <alignment horizontal="center" vertical="center" wrapText="1"/>
    </xf>
    <xf numFmtId="4" fontId="12" fillId="0" borderId="19" xfId="0" applyNumberFormat="1" applyFont="1" applyFill="1" applyBorder="1" applyAlignment="1" applyProtection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165" fontId="10" fillId="0" borderId="4" xfId="0" applyNumberFormat="1" applyFont="1" applyFill="1" applyBorder="1" applyAlignment="1" applyProtection="1">
      <alignment horizontal="center" vertical="center"/>
    </xf>
    <xf numFmtId="4" fontId="12" fillId="0" borderId="8" xfId="0" applyNumberFormat="1" applyFont="1" applyFill="1" applyBorder="1" applyAlignment="1" applyProtection="1">
      <alignment horizontal="center" vertical="center" wrapText="1"/>
    </xf>
    <xf numFmtId="4" fontId="12" fillId="0" borderId="12" xfId="0" applyNumberFormat="1" applyFont="1" applyFill="1" applyBorder="1" applyAlignment="1" applyProtection="1">
      <alignment horizontal="center" vertical="center" wrapText="1"/>
    </xf>
    <xf numFmtId="4" fontId="12" fillId="9" borderId="8" xfId="0" applyNumberFormat="1" applyFont="1" applyFill="1" applyBorder="1" applyAlignment="1" applyProtection="1">
      <alignment horizontal="center" vertical="center" wrapText="1"/>
    </xf>
    <xf numFmtId="4" fontId="12" fillId="0" borderId="8" xfId="2" applyNumberFormat="1" applyFont="1" applyFill="1" applyBorder="1" applyAlignment="1" applyProtection="1">
      <alignment horizontal="center" vertical="center"/>
    </xf>
    <xf numFmtId="4" fontId="12" fillId="0" borderId="12" xfId="2" applyNumberFormat="1" applyFont="1" applyFill="1" applyBorder="1" applyAlignment="1" applyProtection="1">
      <alignment horizontal="center" vertical="center"/>
    </xf>
    <xf numFmtId="4" fontId="12" fillId="0" borderId="19" xfId="2" applyNumberFormat="1" applyFont="1" applyFill="1" applyBorder="1" applyAlignment="1" applyProtection="1">
      <alignment horizontal="center" vertical="center"/>
    </xf>
    <xf numFmtId="4" fontId="12" fillId="0" borderId="12" xfId="2" applyNumberFormat="1" applyFont="1" applyFill="1" applyBorder="1" applyAlignment="1" applyProtection="1">
      <alignment horizontal="center" vertical="center" wrapText="1"/>
    </xf>
    <xf numFmtId="4" fontId="12" fillId="3" borderId="8" xfId="2" applyNumberFormat="1" applyFont="1" applyFill="1" applyBorder="1" applyAlignment="1" applyProtection="1">
      <alignment horizontal="center" vertical="center"/>
    </xf>
    <xf numFmtId="4" fontId="12" fillId="3" borderId="12" xfId="2" applyNumberFormat="1" applyFont="1" applyFill="1" applyBorder="1" applyAlignment="1" applyProtection="1">
      <alignment horizontal="center" vertical="center"/>
    </xf>
    <xf numFmtId="4" fontId="12" fillId="3" borderId="19" xfId="2" applyNumberFormat="1" applyFont="1" applyFill="1" applyBorder="1" applyAlignment="1" applyProtection="1">
      <alignment horizontal="center" vertical="center"/>
    </xf>
    <xf numFmtId="4" fontId="12" fillId="0" borderId="8" xfId="2" applyNumberFormat="1" applyFont="1" applyFill="1" applyBorder="1" applyAlignment="1" applyProtection="1">
      <alignment horizontal="center" vertical="center" wrapText="1"/>
    </xf>
    <xf numFmtId="4" fontId="12" fillId="0" borderId="19" xfId="2" applyNumberFormat="1" applyFont="1" applyFill="1" applyBorder="1" applyAlignment="1" applyProtection="1">
      <alignment horizontal="center" vertical="center" wrapText="1"/>
    </xf>
    <xf numFmtId="4" fontId="12" fillId="0" borderId="12" xfId="2" quotePrefix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Protection="1"/>
    <xf numFmtId="165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164" fontId="17" fillId="0" borderId="0" xfId="2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164" fontId="16" fillId="0" borderId="0" xfId="2" applyFont="1" applyFill="1" applyBorder="1" applyAlignment="1" applyProtection="1">
      <alignment horizontal="center" vertical="center"/>
    </xf>
    <xf numFmtId="166" fontId="10" fillId="0" borderId="0" xfId="2" applyNumberFormat="1" applyFont="1" applyBorder="1" applyAlignment="1" applyProtection="1">
      <alignment horizontal="center"/>
    </xf>
    <xf numFmtId="166" fontId="16" fillId="0" borderId="0" xfId="2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/>
    </xf>
    <xf numFmtId="164" fontId="10" fillId="0" borderId="0" xfId="2" applyFont="1" applyAlignment="1" applyProtection="1">
      <alignment horizontal="center"/>
    </xf>
    <xf numFmtId="165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165" fontId="10" fillId="0" borderId="0" xfId="0" applyNumberFormat="1" applyFont="1" applyBorder="1" applyAlignment="1" applyProtection="1">
      <alignment horizontal="center"/>
    </xf>
    <xf numFmtId="164" fontId="12" fillId="0" borderId="0" xfId="2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5" fontId="12" fillId="0" borderId="0" xfId="0" applyNumberFormat="1" applyFont="1" applyAlignment="1" applyProtection="1">
      <alignment horizontal="center"/>
    </xf>
    <xf numFmtId="0" fontId="10" fillId="0" borderId="0" xfId="0" applyFont="1" applyBorder="1" applyProtection="1"/>
    <xf numFmtId="0" fontId="13" fillId="0" borderId="2" xfId="2" applyNumberFormat="1" applyFont="1" applyFill="1" applyBorder="1" applyAlignment="1" applyProtection="1">
      <alignment horizontal="right" vertical="center" wrapText="1"/>
      <protection locked="0"/>
    </xf>
    <xf numFmtId="10" fontId="2" fillId="0" borderId="0" xfId="5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6" fillId="0" borderId="0" xfId="5" applyFont="1" applyFill="1" applyAlignment="1">
      <alignment horizontal="center"/>
    </xf>
    <xf numFmtId="0" fontId="2" fillId="2" borderId="0" xfId="5" applyFill="1" applyAlignment="1">
      <alignment horizontal="left"/>
    </xf>
    <xf numFmtId="10" fontId="2" fillId="0" borderId="0" xfId="0" applyNumberFormat="1" applyFont="1"/>
    <xf numFmtId="0" fontId="4" fillId="0" borderId="0" xfId="0" applyFont="1"/>
    <xf numFmtId="165" fontId="11" fillId="0" borderId="3" xfId="0" applyNumberFormat="1" applyFont="1" applyFill="1" applyBorder="1" applyAlignment="1" applyProtection="1">
      <alignment horizontal="left" vertical="center"/>
    </xf>
    <xf numFmtId="165" fontId="11" fillId="0" borderId="4" xfId="0" applyNumberFormat="1" applyFont="1" applyFill="1" applyBorder="1" applyAlignment="1" applyProtection="1">
      <alignment horizontal="left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1" fontId="33" fillId="0" borderId="0" xfId="1" applyNumberFormat="1" applyFont="1" applyFill="1" applyBorder="1" applyAlignment="1" applyProtection="1">
      <alignment horizontal="center" vertical="center"/>
      <protection locked="0"/>
    </xf>
    <xf numFmtId="10" fontId="33" fillId="0" borderId="0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Border="1" applyAlignment="1" applyProtection="1">
      <alignment horizontal="center" vertical="center"/>
      <protection locked="0"/>
    </xf>
    <xf numFmtId="10" fontId="9" fillId="0" borderId="0" xfId="1" applyNumberFormat="1" applyFont="1" applyFill="1" applyBorder="1" applyAlignment="1" applyProtection="1">
      <alignment horizontal="center" vertical="center"/>
      <protection locked="0"/>
    </xf>
    <xf numFmtId="0" fontId="34" fillId="0" borderId="0" xfId="5" applyFont="1" applyFill="1" applyBorder="1" applyAlignment="1">
      <alignment horizontal="left"/>
    </xf>
    <xf numFmtId="0" fontId="20" fillId="0" borderId="0" xfId="5" applyFont="1" applyFill="1" applyBorder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left"/>
      <protection locked="0"/>
    </xf>
    <xf numFmtId="164" fontId="10" fillId="0" borderId="0" xfId="2" applyFont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left"/>
    </xf>
    <xf numFmtId="4" fontId="12" fillId="7" borderId="5" xfId="0" applyNumberFormat="1" applyFont="1" applyFill="1" applyBorder="1" applyAlignment="1" applyProtection="1">
      <alignment horizontal="center" vertical="center" wrapText="1"/>
    </xf>
    <xf numFmtId="4" fontId="12" fillId="7" borderId="8" xfId="0" applyNumberFormat="1" applyFont="1" applyFill="1" applyBorder="1" applyAlignment="1" applyProtection="1">
      <alignment horizontal="center" vertical="center" wrapText="1"/>
    </xf>
    <xf numFmtId="4" fontId="12" fillId="7" borderId="8" xfId="2" applyNumberFormat="1" applyFont="1" applyFill="1" applyBorder="1" applyAlignment="1" applyProtection="1">
      <alignment horizontal="center" vertical="center"/>
    </xf>
    <xf numFmtId="4" fontId="12" fillId="7" borderId="8" xfId="2" applyNumberFormat="1" applyFont="1" applyFill="1" applyBorder="1" applyAlignment="1" applyProtection="1">
      <alignment horizontal="center" vertical="center" wrapText="1"/>
    </xf>
    <xf numFmtId="165" fontId="10" fillId="0" borderId="3" xfId="0" applyNumberFormat="1" applyFont="1" applyFill="1" applyBorder="1" applyAlignment="1" applyProtection="1">
      <alignment horizontal="left" vertical="center"/>
    </xf>
    <xf numFmtId="165" fontId="10" fillId="0" borderId="4" xfId="0" applyNumberFormat="1" applyFont="1" applyFill="1" applyBorder="1" applyAlignment="1" applyProtection="1">
      <alignment horizontal="left" vertical="center"/>
    </xf>
    <xf numFmtId="10" fontId="0" fillId="0" borderId="0" xfId="0" applyNumberFormat="1" applyFill="1" applyBorder="1" applyProtection="1"/>
    <xf numFmtId="4" fontId="10" fillId="0" borderId="0" xfId="0" applyNumberFormat="1" applyFont="1" applyAlignment="1" applyProtection="1">
      <alignment horizontal="center"/>
    </xf>
    <xf numFmtId="9" fontId="17" fillId="0" borderId="0" xfId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  <protection locked="0"/>
    </xf>
    <xf numFmtId="2" fontId="5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14" fontId="10" fillId="0" borderId="0" xfId="3" applyNumberFormat="1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</xf>
    <xf numFmtId="4" fontId="12" fillId="0" borderId="5" xfId="2" applyNumberFormat="1" applyFont="1" applyFill="1" applyBorder="1" applyAlignment="1" applyProtection="1">
      <alignment horizontal="center" vertical="center"/>
    </xf>
    <xf numFmtId="4" fontId="12" fillId="0" borderId="11" xfId="2" applyNumberFormat="1" applyFont="1" applyFill="1" applyBorder="1" applyAlignment="1" applyProtection="1">
      <alignment horizontal="center" vertical="center"/>
    </xf>
    <xf numFmtId="4" fontId="12" fillId="0" borderId="8" xfId="0" applyNumberFormat="1" applyFont="1" applyBorder="1" applyAlignment="1" applyProtection="1">
      <alignment horizontal="center" vertical="center"/>
    </xf>
    <xf numFmtId="4" fontId="12" fillId="0" borderId="12" xfId="0" applyNumberFormat="1" applyFont="1" applyBorder="1" applyAlignment="1" applyProtection="1">
      <alignment horizontal="center" vertical="center"/>
    </xf>
    <xf numFmtId="0" fontId="13" fillId="0" borderId="2" xfId="2" applyNumberFormat="1" applyFont="1" applyFill="1" applyBorder="1" applyAlignment="1" applyProtection="1">
      <alignment horizontal="center" vertical="center"/>
      <protection locked="0"/>
    </xf>
    <xf numFmtId="2" fontId="10" fillId="0" borderId="4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/>
    </xf>
    <xf numFmtId="4" fontId="12" fillId="0" borderId="4" xfId="0" applyNumberFormat="1" applyFont="1" applyBorder="1" applyAlignment="1" applyProtection="1">
      <alignment horizontal="center" vertical="center"/>
    </xf>
    <xf numFmtId="0" fontId="13" fillId="0" borderId="2" xfId="2" applyNumberFormat="1" applyFont="1" applyFill="1" applyBorder="1" applyAlignment="1" applyProtection="1">
      <alignment horizontal="center" vertical="center"/>
      <protection locked="0"/>
    </xf>
    <xf numFmtId="1" fontId="11" fillId="0" borderId="4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37" fillId="0" borderId="0" xfId="2" applyNumberFormat="1" applyFont="1" applyFill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49" fontId="15" fillId="0" borderId="0" xfId="2" applyNumberFormat="1" applyFont="1" applyFill="1" applyBorder="1" applyAlignment="1" applyProtection="1">
      <alignment horizontal="left" vertical="center"/>
    </xf>
    <xf numFmtId="49" fontId="13" fillId="0" borderId="1" xfId="2" applyNumberFormat="1" applyFont="1" applyFill="1" applyBorder="1" applyAlignment="1" applyProtection="1">
      <alignment horizontal="center" vertical="center"/>
    </xf>
    <xf numFmtId="49" fontId="13" fillId="0" borderId="2" xfId="2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11" fillId="0" borderId="4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</xf>
    <xf numFmtId="49" fontId="2" fillId="0" borderId="0" xfId="0" applyNumberFormat="1" applyFont="1" applyProtection="1"/>
    <xf numFmtId="49" fontId="0" fillId="0" borderId="0" xfId="0" applyNumberFormat="1" applyFill="1" applyBorder="1" applyProtection="1"/>
    <xf numFmtId="49" fontId="15" fillId="0" borderId="0" xfId="2" applyNumberFormat="1" applyFont="1" applyFill="1" applyBorder="1" applyAlignment="1" applyProtection="1">
      <alignment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Protection="1"/>
    <xf numFmtId="4" fontId="12" fillId="0" borderId="4" xfId="0" applyNumberFormat="1" applyFont="1" applyFill="1" applyBorder="1" applyAlignment="1" applyProtection="1">
      <alignment horizontal="center" vertical="center" wrapText="1"/>
    </xf>
    <xf numFmtId="49" fontId="11" fillId="5" borderId="4" xfId="0" applyNumberFormat="1" applyFont="1" applyFill="1" applyBorder="1" applyAlignment="1" applyProtection="1">
      <alignment horizontal="left" vertical="center"/>
    </xf>
    <xf numFmtId="49" fontId="0" fillId="0" borderId="0" xfId="1" applyNumberFormat="1" applyFont="1" applyAlignment="1" applyProtection="1">
      <alignment horizontal="left"/>
    </xf>
    <xf numFmtId="49" fontId="38" fillId="0" borderId="4" xfId="0" applyNumberFormat="1" applyFont="1" applyFill="1" applyBorder="1" applyAlignment="1" applyProtection="1">
      <alignment horizontal="center" vertical="center"/>
    </xf>
    <xf numFmtId="49" fontId="38" fillId="0" borderId="4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1" fontId="11" fillId="0" borderId="3" xfId="0" applyNumberFormat="1" applyFont="1" applyFill="1" applyBorder="1" applyAlignment="1" applyProtection="1">
      <alignment horizontal="center" vertical="center"/>
    </xf>
    <xf numFmtId="0" fontId="13" fillId="0" borderId="2" xfId="2" applyNumberFormat="1" applyFont="1" applyFill="1" applyBorder="1" applyAlignment="1" applyProtection="1">
      <alignment horizontal="center" vertical="center"/>
      <protection locked="0"/>
    </xf>
    <xf numFmtId="49" fontId="11" fillId="0" borderId="4" xfId="0" quotePrefix="1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165" fontId="35" fillId="0" borderId="4" xfId="0" applyNumberFormat="1" applyFont="1" applyFill="1" applyBorder="1" applyAlignment="1" applyProtection="1">
      <alignment horizontal="left" vertical="center"/>
    </xf>
    <xf numFmtId="1" fontId="11" fillId="0" borderId="4" xfId="0" quotePrefix="1" applyNumberFormat="1" applyFont="1" applyFill="1" applyBorder="1" applyAlignment="1" applyProtection="1">
      <alignment horizontal="center" vertical="center"/>
    </xf>
    <xf numFmtId="4" fontId="12" fillId="0" borderId="8" xfId="2" applyNumberFormat="1" applyFont="1" applyBorder="1" applyAlignment="1" applyProtection="1">
      <alignment horizontal="center" vertical="center"/>
    </xf>
    <xf numFmtId="4" fontId="12" fillId="0" borderId="12" xfId="2" applyNumberFormat="1" applyFont="1" applyBorder="1" applyAlignment="1" applyProtection="1">
      <alignment horizontal="center" vertical="center"/>
    </xf>
    <xf numFmtId="0" fontId="4" fillId="0" borderId="21" xfId="5" applyFont="1" applyFill="1" applyBorder="1" applyAlignment="1">
      <alignment horizontal="left" wrapText="1"/>
    </xf>
    <xf numFmtId="0" fontId="32" fillId="0" borderId="0" xfId="5" applyFont="1" applyFill="1" applyBorder="1" applyAlignment="1">
      <alignment horizontal="left"/>
    </xf>
    <xf numFmtId="0" fontId="13" fillId="0" borderId="22" xfId="2" applyNumberFormat="1" applyFont="1" applyFill="1" applyBorder="1" applyAlignment="1" applyProtection="1">
      <alignment horizontal="center" vertical="center"/>
      <protection locked="0"/>
    </xf>
    <xf numFmtId="0" fontId="13" fillId="0" borderId="23" xfId="2" applyNumberFormat="1" applyFont="1" applyFill="1" applyBorder="1" applyAlignment="1" applyProtection="1">
      <alignment horizontal="center" vertical="center"/>
      <protection locked="0"/>
    </xf>
    <xf numFmtId="0" fontId="18" fillId="0" borderId="24" xfId="2" applyNumberFormat="1" applyFont="1" applyFill="1" applyBorder="1" applyAlignment="1" applyProtection="1">
      <alignment horizontal="center" vertical="center"/>
      <protection locked="0"/>
    </xf>
    <xf numFmtId="0" fontId="18" fillId="0" borderId="25" xfId="2" applyNumberFormat="1" applyFont="1" applyFill="1" applyBorder="1" applyAlignment="1" applyProtection="1">
      <alignment horizontal="center" vertical="center"/>
      <protection locked="0"/>
    </xf>
    <xf numFmtId="0" fontId="36" fillId="10" borderId="0" xfId="2" applyNumberFormat="1" applyFont="1" applyFill="1" applyBorder="1" applyAlignment="1" applyProtection="1">
      <alignment horizontal="center" vertical="center"/>
    </xf>
    <xf numFmtId="0" fontId="13" fillId="0" borderId="2" xfId="2" applyNumberFormat="1" applyFont="1" applyFill="1" applyBorder="1" applyAlignment="1" applyProtection="1">
      <alignment horizontal="center" vertical="center"/>
      <protection locked="0"/>
    </xf>
  </cellXfs>
  <cellStyles count="9">
    <cellStyle name="Neutro 2" xfId="6" xr:uid="{00000000-0005-0000-0000-000000000000}"/>
    <cellStyle name="Normal" xfId="0" builtinId="0"/>
    <cellStyle name="Normal 2" xfId="3" xr:uid="{00000000-0005-0000-0000-000002000000}"/>
    <cellStyle name="Normal 3" xfId="5" xr:uid="{00000000-0005-0000-0000-000003000000}"/>
    <cellStyle name="Normal 4" xfId="7" xr:uid="{00000000-0005-0000-0000-000004000000}"/>
    <cellStyle name="Porcentagem" xfId="1" builtinId="5"/>
    <cellStyle name="Vírgula" xfId="2" builtinId="3"/>
    <cellStyle name="Vírgula 2" xfId="4" xr:uid="{00000000-0005-0000-0000-000007000000}"/>
    <cellStyle name="Vírgula 3" xfId="8" xr:uid="{00000000-0005-0000-0000-000008000000}"/>
  </cellStyles>
  <dxfs count="0"/>
  <tableStyles count="0" defaultTableStyle="TableStyleMedium9" defaultPivotStyle="PivotStyleLight16"/>
  <colors>
    <mruColors>
      <color rgb="FFFF33CC"/>
      <color rgb="FFFFFF99"/>
      <color rgb="FFEB3C96"/>
      <color rgb="FFFFFF6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295275</xdr:colOff>
      <xdr:row>0</xdr:row>
      <xdr:rowOff>95250</xdr:rowOff>
    </xdr:from>
    <xdr:to>
      <xdr:col>26</xdr:col>
      <xdr:colOff>252095</xdr:colOff>
      <xdr:row>1</xdr:row>
      <xdr:rowOff>225425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D63DA451-132E-4502-8E9D-601D693FC5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78950" y="95250"/>
          <a:ext cx="1804670" cy="2921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  <xdr:twoCellAnchor>
    <xdr:from>
      <xdr:col>1</xdr:col>
      <xdr:colOff>76200</xdr:colOff>
      <xdr:row>47</xdr:row>
      <xdr:rowOff>9525</xdr:rowOff>
    </xdr:from>
    <xdr:to>
      <xdr:col>1</xdr:col>
      <xdr:colOff>314325</xdr:colOff>
      <xdr:row>47</xdr:row>
      <xdr:rowOff>152400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DF241D1C-BE9E-40F2-AE05-7211B620234B}"/>
            </a:ext>
          </a:extLst>
        </xdr:cNvPr>
        <xdr:cNvSpPr/>
      </xdr:nvSpPr>
      <xdr:spPr bwMode="auto">
        <a:xfrm>
          <a:off x="190500" y="49063275"/>
          <a:ext cx="238125" cy="1428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76200</xdr:colOff>
      <xdr:row>20</xdr:row>
      <xdr:rowOff>152400</xdr:rowOff>
    </xdr:from>
    <xdr:to>
      <xdr:col>1</xdr:col>
      <xdr:colOff>314325</xdr:colOff>
      <xdr:row>21</xdr:row>
      <xdr:rowOff>133350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B0C00D37-F849-4C3D-9148-12C3995F01EE}"/>
            </a:ext>
          </a:extLst>
        </xdr:cNvPr>
        <xdr:cNvSpPr/>
      </xdr:nvSpPr>
      <xdr:spPr bwMode="auto">
        <a:xfrm>
          <a:off x="190500" y="44834175"/>
          <a:ext cx="238125" cy="142875"/>
        </a:xfrm>
        <a:prstGeom prst="rect">
          <a:avLst/>
        </a:prstGeom>
        <a:solidFill>
          <a:srgbClr val="FF33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199</xdr:row>
      <xdr:rowOff>0</xdr:rowOff>
    </xdr:from>
    <xdr:to>
      <xdr:col>20</xdr:col>
      <xdr:colOff>0</xdr:colOff>
      <xdr:row>199</xdr:row>
      <xdr:rowOff>0</xdr:rowOff>
    </xdr:to>
    <xdr:sp macro="" textlink="">
      <xdr:nvSpPr>
        <xdr:cNvPr id="5" name="Texto 31">
          <a:extLst>
            <a:ext uri="{FF2B5EF4-FFF2-40B4-BE49-F238E27FC236}">
              <a16:creationId xmlns:a16="http://schemas.microsoft.com/office/drawing/2014/main" id="{1F862B25-F9E5-4C38-8CC5-2C171CCB24C5}"/>
            </a:ext>
          </a:extLst>
        </xdr:cNvPr>
        <xdr:cNvSpPr txBox="1">
          <a:spLocks noChangeArrowheads="1"/>
        </xdr:cNvSpPr>
      </xdr:nvSpPr>
      <xdr:spPr bwMode="auto">
        <a:xfrm>
          <a:off x="21974175" y="416052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199</xdr:row>
      <xdr:rowOff>0</xdr:rowOff>
    </xdr:from>
    <xdr:to>
      <xdr:col>20</xdr:col>
      <xdr:colOff>0</xdr:colOff>
      <xdr:row>199</xdr:row>
      <xdr:rowOff>0</xdr:rowOff>
    </xdr:to>
    <xdr:sp macro="" textlink="">
      <xdr:nvSpPr>
        <xdr:cNvPr id="6" name="Texto 15">
          <a:extLst>
            <a:ext uri="{FF2B5EF4-FFF2-40B4-BE49-F238E27FC236}">
              <a16:creationId xmlns:a16="http://schemas.microsoft.com/office/drawing/2014/main" id="{259AE480-A6A6-4126-9CAE-BAEB41C3DBB3}"/>
            </a:ext>
          </a:extLst>
        </xdr:cNvPr>
        <xdr:cNvSpPr txBox="1">
          <a:spLocks noChangeArrowheads="1"/>
        </xdr:cNvSpPr>
      </xdr:nvSpPr>
      <xdr:spPr bwMode="auto">
        <a:xfrm>
          <a:off x="21974175" y="416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199</xdr:row>
      <xdr:rowOff>0</xdr:rowOff>
    </xdr:from>
    <xdr:to>
      <xdr:col>20</xdr:col>
      <xdr:colOff>0</xdr:colOff>
      <xdr:row>199</xdr:row>
      <xdr:rowOff>0</xdr:rowOff>
    </xdr:to>
    <xdr:sp macro="" textlink="">
      <xdr:nvSpPr>
        <xdr:cNvPr id="7" name="Texto 31">
          <a:extLst>
            <a:ext uri="{FF2B5EF4-FFF2-40B4-BE49-F238E27FC236}">
              <a16:creationId xmlns:a16="http://schemas.microsoft.com/office/drawing/2014/main" id="{3CEDF835-5ED2-4519-BCD5-295F945CDA77}"/>
            </a:ext>
          </a:extLst>
        </xdr:cNvPr>
        <xdr:cNvSpPr txBox="1">
          <a:spLocks noChangeArrowheads="1"/>
        </xdr:cNvSpPr>
      </xdr:nvSpPr>
      <xdr:spPr bwMode="auto">
        <a:xfrm>
          <a:off x="21974175" y="416052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199</xdr:row>
      <xdr:rowOff>0</xdr:rowOff>
    </xdr:from>
    <xdr:to>
      <xdr:col>20</xdr:col>
      <xdr:colOff>0</xdr:colOff>
      <xdr:row>199</xdr:row>
      <xdr:rowOff>0</xdr:rowOff>
    </xdr:to>
    <xdr:sp macro="" textlink="">
      <xdr:nvSpPr>
        <xdr:cNvPr id="8" name="Texto 15">
          <a:extLst>
            <a:ext uri="{FF2B5EF4-FFF2-40B4-BE49-F238E27FC236}">
              <a16:creationId xmlns:a16="http://schemas.microsoft.com/office/drawing/2014/main" id="{CCE74418-A844-4E53-B718-B68DE2066B1F}"/>
            </a:ext>
          </a:extLst>
        </xdr:cNvPr>
        <xdr:cNvSpPr txBox="1">
          <a:spLocks noChangeArrowheads="1"/>
        </xdr:cNvSpPr>
      </xdr:nvSpPr>
      <xdr:spPr bwMode="auto">
        <a:xfrm>
          <a:off x="21974175" y="416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295275</xdr:colOff>
      <xdr:row>0</xdr:row>
      <xdr:rowOff>95250</xdr:rowOff>
    </xdr:from>
    <xdr:to>
      <xdr:col>25</xdr:col>
      <xdr:colOff>252095</xdr:colOff>
      <xdr:row>1</xdr:row>
      <xdr:rowOff>225425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id="{0AD19895-2C33-4980-BD3A-779A9778A1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73650" y="95250"/>
          <a:ext cx="1804670" cy="2921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  <xdr:twoCellAnchor>
    <xdr:from>
      <xdr:col>1</xdr:col>
      <xdr:colOff>76200</xdr:colOff>
      <xdr:row>248</xdr:row>
      <xdr:rowOff>9525</xdr:rowOff>
    </xdr:from>
    <xdr:to>
      <xdr:col>1</xdr:col>
      <xdr:colOff>314325</xdr:colOff>
      <xdr:row>248</xdr:row>
      <xdr:rowOff>152400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7824B5F-78F5-4BFF-918D-68FFF5BA733A}"/>
            </a:ext>
          </a:extLst>
        </xdr:cNvPr>
        <xdr:cNvSpPr/>
      </xdr:nvSpPr>
      <xdr:spPr bwMode="auto">
        <a:xfrm>
          <a:off x="190500" y="49749075"/>
          <a:ext cx="238125" cy="1428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76200</xdr:colOff>
      <xdr:row>221</xdr:row>
      <xdr:rowOff>152400</xdr:rowOff>
    </xdr:from>
    <xdr:to>
      <xdr:col>1</xdr:col>
      <xdr:colOff>314325</xdr:colOff>
      <xdr:row>222</xdr:row>
      <xdr:rowOff>133350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FACCC1B7-4CD6-47EB-8778-B8222C00FA16}"/>
            </a:ext>
          </a:extLst>
        </xdr:cNvPr>
        <xdr:cNvSpPr/>
      </xdr:nvSpPr>
      <xdr:spPr bwMode="auto">
        <a:xfrm>
          <a:off x="190500" y="3114675"/>
          <a:ext cx="238125" cy="142875"/>
        </a:xfrm>
        <a:prstGeom prst="rect">
          <a:avLst/>
        </a:prstGeom>
        <a:solidFill>
          <a:srgbClr val="FF33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RKET%20ACCESS%20AND%20PRICING\PRICING\PRECOS\Aum_pre&#231;o_mar2019\Estimativa%20de%20reajuste\Price%20Request%20increase%20Brazil_Rascunhos\consulta_medicamento_Anvi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s - Medicamentos"/>
    </sheetNames>
    <sheetDataSet>
      <sheetData sheetId="0">
        <row r="1">
          <cell r="C1" t="str">
            <v>Registro</v>
          </cell>
          <cell r="D1" t="str">
            <v>Processo</v>
          </cell>
          <cell r="E1" t="str">
            <v>Nome da Empresa Detentora do Registro - CNPJ</v>
          </cell>
          <cell r="F1" t="str">
            <v>Situação</v>
          </cell>
        </row>
        <row r="2">
          <cell r="C2" t="str">
            <v>100890257</v>
          </cell>
          <cell r="D2" t="str">
            <v>25351.006432/00-30</v>
          </cell>
          <cell r="E2" t="str">
            <v>MERCK S/A - 33.069.212/0001-84</v>
          </cell>
          <cell r="F2" t="str">
            <v>Caduco/Cancelado</v>
          </cell>
        </row>
        <row r="3">
          <cell r="C3" t="str">
            <v>100890280</v>
          </cell>
          <cell r="D3" t="str">
            <v>25351.014463/01-08</v>
          </cell>
          <cell r="E3" t="str">
            <v>MERCK S/A - 33.069.212/0001-84</v>
          </cell>
          <cell r="F3" t="str">
            <v>Válido</v>
          </cell>
        </row>
        <row r="4">
          <cell r="C4" t="str">
            <v>100890334</v>
          </cell>
          <cell r="D4" t="str">
            <v>25351.273539/2005-40</v>
          </cell>
          <cell r="E4" t="str">
            <v>MERCK S/A - 33.069.212/0001-84</v>
          </cell>
          <cell r="F4" t="str">
            <v>Válido</v>
          </cell>
        </row>
        <row r="5">
          <cell r="C5" t="str">
            <v>100890373</v>
          </cell>
          <cell r="D5" t="str">
            <v>25351.003619/2011-92</v>
          </cell>
          <cell r="E5" t="str">
            <v>MERCK S/A - 33.069.212/0001-84</v>
          </cell>
          <cell r="F5" t="str">
            <v>Válido</v>
          </cell>
        </row>
        <row r="6">
          <cell r="C6" t="str">
            <v>100890271</v>
          </cell>
          <cell r="D6" t="str">
            <v>25351.025610/00-11</v>
          </cell>
          <cell r="E6" t="str">
            <v>MERCK S/A - 33.069.212/0001-84</v>
          </cell>
          <cell r="F6" t="str">
            <v>Válido</v>
          </cell>
        </row>
        <row r="7">
          <cell r="C7" t="str">
            <v>100890235</v>
          </cell>
          <cell r="D7" t="str">
            <v>25000.037320/96-99</v>
          </cell>
          <cell r="E7" t="str">
            <v>MERCK S/A - 33.069.212/0001-84</v>
          </cell>
          <cell r="F7" t="str">
            <v>Caduco/Cancelado</v>
          </cell>
        </row>
        <row r="8">
          <cell r="C8" t="str">
            <v>100890218</v>
          </cell>
          <cell r="D8" t="str">
            <v>25000.017785/95-89</v>
          </cell>
          <cell r="E8" t="str">
            <v>MERCK S/A - 33.069.212/0001-84</v>
          </cell>
          <cell r="F8" t="str">
            <v>Caduco/Cancelado</v>
          </cell>
        </row>
        <row r="9">
          <cell r="C9" t="str">
            <v>100890002</v>
          </cell>
          <cell r="D9" t="str">
            <v>25991.007874/78</v>
          </cell>
          <cell r="E9" t="str">
            <v>MERCK S/A - 33.069.212/0001-84</v>
          </cell>
          <cell r="F9" t="str">
            <v>Caduco/Cancelado</v>
          </cell>
        </row>
        <row r="10">
          <cell r="C10" t="str">
            <v>100890377</v>
          </cell>
          <cell r="D10" t="str">
            <v>25351.177551/2011-54</v>
          </cell>
          <cell r="E10" t="str">
            <v>MERCK S/A - 33.069.212/0001-84</v>
          </cell>
          <cell r="F10" t="str">
            <v>Caduco/Cancelado</v>
          </cell>
        </row>
        <row r="11">
          <cell r="C11" t="str">
            <v>100890184</v>
          </cell>
          <cell r="D11" t="str">
            <v>25001.002442/85</v>
          </cell>
          <cell r="E11" t="str">
            <v>MERCK S/A - 33.069.212/0001-84</v>
          </cell>
          <cell r="F11" t="str">
            <v>Caduco/Cancelado</v>
          </cell>
        </row>
        <row r="12">
          <cell r="C12" t="str">
            <v>100890168</v>
          </cell>
          <cell r="D12" t="str">
            <v>25001.002387/84</v>
          </cell>
          <cell r="E12" t="str">
            <v>MERCK S/A - 33.069.212/0001-84</v>
          </cell>
          <cell r="F12" t="str">
            <v>Válido</v>
          </cell>
        </row>
        <row r="13">
          <cell r="C13" t="str">
            <v>100890198</v>
          </cell>
          <cell r="D13" t="str">
            <v>25001.009776/83</v>
          </cell>
          <cell r="E13" t="str">
            <v>MERCK S/A - 33.069.212/0001-84</v>
          </cell>
          <cell r="F13" t="str">
            <v>Caduco/Cancelado</v>
          </cell>
        </row>
        <row r="14">
          <cell r="C14" t="str">
            <v>100890266</v>
          </cell>
          <cell r="D14" t="str">
            <v>25351.021351/00-13</v>
          </cell>
          <cell r="E14" t="str">
            <v>MERCK S/A - 33.069.212/0001-84</v>
          </cell>
          <cell r="F14" t="str">
            <v>Caduco/Cancelado</v>
          </cell>
        </row>
        <row r="15">
          <cell r="C15" t="str">
            <v>100890288</v>
          </cell>
          <cell r="D15" t="str">
            <v>25351.163821/2002-77</v>
          </cell>
          <cell r="E15" t="str">
            <v>MERCK S/A - 33.069.212/0001-84</v>
          </cell>
          <cell r="F15" t="str">
            <v>Caduco/Cancelado</v>
          </cell>
        </row>
        <row r="16">
          <cell r="C16" t="str">
            <v>150089040</v>
          </cell>
          <cell r="D16" t="str">
            <v>25351.000488/2015-28</v>
          </cell>
          <cell r="E16" t="str">
            <v>MERCK S/A - 33.069.212/0001-84</v>
          </cell>
          <cell r="F16" t="str">
            <v>Válido</v>
          </cell>
        </row>
        <row r="17">
          <cell r="C17" t="str">
            <v>100890403</v>
          </cell>
          <cell r="D17" t="str">
            <v>25351.423162/2017-35</v>
          </cell>
          <cell r="E17" t="str">
            <v>MERCK S/A - 33.069.212/0001-84</v>
          </cell>
          <cell r="F17" t="str">
            <v>Válido</v>
          </cell>
        </row>
        <row r="18">
          <cell r="C18" t="str">
            <v>100890273</v>
          </cell>
          <cell r="D18" t="str">
            <v>25351.030515/00-21</v>
          </cell>
          <cell r="E18" t="str">
            <v>MERCK S/A - 33.069.212/0001-84</v>
          </cell>
          <cell r="F18" t="str">
            <v>Válido</v>
          </cell>
        </row>
        <row r="19">
          <cell r="C19" t="str">
            <v>100890201</v>
          </cell>
          <cell r="D19" t="str">
            <v>25000.002810/95-11</v>
          </cell>
          <cell r="E19" t="str">
            <v>MERCK S/A - 33.069.212/0001-84</v>
          </cell>
          <cell r="F19" t="str">
            <v>Válido</v>
          </cell>
        </row>
        <row r="20">
          <cell r="C20" t="str">
            <v>100890322</v>
          </cell>
          <cell r="D20" t="str">
            <v>25351.022312/2005-38</v>
          </cell>
          <cell r="E20" t="str">
            <v>MERCK S/A - 33.069.212/0001-84</v>
          </cell>
          <cell r="F20" t="str">
            <v>Caduco/Cancelado</v>
          </cell>
        </row>
        <row r="21">
          <cell r="C21" t="str">
            <v>100890309</v>
          </cell>
          <cell r="D21" t="str">
            <v>25351.024358/2003-20</v>
          </cell>
          <cell r="E21" t="str">
            <v>MERCK S/A - 33.069.212/0001-84</v>
          </cell>
          <cell r="F21" t="str">
            <v>Caduco/Cancelado</v>
          </cell>
        </row>
        <row r="22">
          <cell r="C22" t="str">
            <v>100890203</v>
          </cell>
          <cell r="D22" t="str">
            <v>25000.016724/95-59</v>
          </cell>
          <cell r="E22" t="str">
            <v>MERCK S/A - 33.069.212/0001-84</v>
          </cell>
          <cell r="F22" t="str">
            <v>Válido</v>
          </cell>
        </row>
        <row r="23">
          <cell r="C23" t="str">
            <v>100890222</v>
          </cell>
          <cell r="D23" t="str">
            <v>25000.007086/98-46</v>
          </cell>
          <cell r="E23" t="str">
            <v>MERCK S/A - 33.069.212/0001-84</v>
          </cell>
          <cell r="F23" t="str">
            <v>Válido</v>
          </cell>
        </row>
        <row r="24">
          <cell r="C24" t="str">
            <v>100890399</v>
          </cell>
          <cell r="D24" t="str">
            <v>25351.132102/2017-01</v>
          </cell>
          <cell r="E24" t="str">
            <v>MERCK S/A - 33.069.212/0001-84</v>
          </cell>
          <cell r="F24" t="str">
            <v>Válido</v>
          </cell>
        </row>
        <row r="25">
          <cell r="C25" t="str">
            <v>100890398</v>
          </cell>
          <cell r="D25" t="str">
            <v>25351.132088/2017-05</v>
          </cell>
          <cell r="E25" t="str">
            <v>MERCK S/A - 33.069.212/0001-84</v>
          </cell>
          <cell r="F25" t="str">
            <v>Válido</v>
          </cell>
        </row>
        <row r="26">
          <cell r="C26" t="str">
            <v>100890265</v>
          </cell>
          <cell r="D26" t="str">
            <v>25351.021350/00-42</v>
          </cell>
          <cell r="E26" t="str">
            <v>MERCK S/A - 33.069.212/0001-84</v>
          </cell>
          <cell r="F26" t="str">
            <v>Caduco/Cancelado</v>
          </cell>
        </row>
        <row r="27">
          <cell r="C27" t="str">
            <v>100890283</v>
          </cell>
          <cell r="D27" t="str">
            <v>25351.003118/02-21</v>
          </cell>
          <cell r="E27" t="str">
            <v>MERCK S/A - 33.069.212/0001-84</v>
          </cell>
          <cell r="F27" t="str">
            <v>Caduco/Cancelado</v>
          </cell>
        </row>
        <row r="28">
          <cell r="C28" t="str">
            <v>100890071</v>
          </cell>
          <cell r="D28" t="str">
            <v>25992.000288/36</v>
          </cell>
          <cell r="E28" t="str">
            <v>MERCK S/A - 33.069.212/0001-84</v>
          </cell>
          <cell r="F28" t="str">
            <v>Válido</v>
          </cell>
        </row>
        <row r="29">
          <cell r="C29" t="str">
            <v>100890009</v>
          </cell>
          <cell r="D29" t="str">
            <v>25001.001041/78</v>
          </cell>
          <cell r="E29" t="str">
            <v>MERCK S/A - 33.069.212/0001-84</v>
          </cell>
          <cell r="F29" t="str">
            <v>Válido</v>
          </cell>
        </row>
        <row r="30">
          <cell r="C30" t="str">
            <v>100890010</v>
          </cell>
          <cell r="D30" t="str">
            <v>25991.010399/78</v>
          </cell>
          <cell r="E30" t="str">
            <v>MERCK S/A - 33.069.212/0001-84</v>
          </cell>
          <cell r="F30" t="str">
            <v>Válido</v>
          </cell>
        </row>
        <row r="31">
          <cell r="C31" t="str">
            <v>100890332</v>
          </cell>
          <cell r="D31" t="str">
            <v>25351.414172/2005-21</v>
          </cell>
          <cell r="E31" t="str">
            <v>MERCK S/A - 33.069.212/0001-84</v>
          </cell>
          <cell r="F31" t="str">
            <v>Válido</v>
          </cell>
        </row>
        <row r="32">
          <cell r="C32" t="str">
            <v>100890211</v>
          </cell>
          <cell r="D32" t="str">
            <v>25000.013312/96-66</v>
          </cell>
          <cell r="E32" t="str">
            <v>MERCK S/A - 33.069.212/0001-84</v>
          </cell>
          <cell r="F32" t="str">
            <v>Caduco/Cancelado</v>
          </cell>
        </row>
        <row r="33">
          <cell r="C33" t="str">
            <v>100890248</v>
          </cell>
          <cell r="D33" t="str">
            <v>25000.002352/99-61</v>
          </cell>
          <cell r="E33" t="str">
            <v>MERCK S/A - 33.069.212/0001-84</v>
          </cell>
          <cell r="F33" t="str">
            <v>Caduco/Cancelado</v>
          </cell>
        </row>
        <row r="34">
          <cell r="C34" t="str">
            <v>100890345</v>
          </cell>
          <cell r="D34" t="str">
            <v>25351.216518/2005-27</v>
          </cell>
          <cell r="E34" t="str">
            <v>MERCK S/A - 33.069.212/0001-84</v>
          </cell>
          <cell r="F34" t="str">
            <v>Caduco/Cancelado</v>
          </cell>
        </row>
        <row r="35">
          <cell r="C35" t="str">
            <v>100890012</v>
          </cell>
          <cell r="D35" t="str">
            <v>25991.005267/80</v>
          </cell>
          <cell r="E35" t="str">
            <v>MERCK S/A - 33.069.212/0001-84</v>
          </cell>
          <cell r="F35" t="str">
            <v>Caduco/Cancelado</v>
          </cell>
        </row>
        <row r="36">
          <cell r="C36" t="str">
            <v>100890369</v>
          </cell>
          <cell r="D36" t="str">
            <v>25351.368491/2008-08</v>
          </cell>
          <cell r="E36" t="str">
            <v>MERCK S/A - 33.069.212/0001-84</v>
          </cell>
          <cell r="F36" t="str">
            <v>Válido</v>
          </cell>
        </row>
        <row r="37">
          <cell r="C37" t="str">
            <v>100890072</v>
          </cell>
          <cell r="D37" t="str">
            <v>25991.000069/81</v>
          </cell>
          <cell r="E37" t="str">
            <v>MERCK S/A - 33.069.212/0001-84</v>
          </cell>
          <cell r="F37" t="str">
            <v>Válido</v>
          </cell>
        </row>
        <row r="38">
          <cell r="C38" t="str">
            <v>100890297</v>
          </cell>
          <cell r="D38" t="str">
            <v>25351.046534/2003-84</v>
          </cell>
          <cell r="E38" t="str">
            <v>MERCK S/A - 33.069.212/0001-84</v>
          </cell>
          <cell r="F38" t="str">
            <v>Caduco/Cancelado</v>
          </cell>
        </row>
        <row r="39">
          <cell r="C39" t="str">
            <v>100890286</v>
          </cell>
          <cell r="D39" t="str">
            <v>25351.162782/2002-91</v>
          </cell>
          <cell r="E39" t="str">
            <v>MERCK S/A - 33.069.212/0001-84</v>
          </cell>
          <cell r="F39" t="str">
            <v>Caduco/Cancelado</v>
          </cell>
        </row>
        <row r="40">
          <cell r="C40" t="str">
            <v>100890015</v>
          </cell>
          <cell r="D40" t="str">
            <v>25992.017408/57</v>
          </cell>
          <cell r="E40" t="str">
            <v>MERCK S/A - 33.069.212/0001-84</v>
          </cell>
          <cell r="F40" t="str">
            <v>Válido</v>
          </cell>
        </row>
        <row r="41">
          <cell r="C41" t="str">
            <v>100890212</v>
          </cell>
          <cell r="D41" t="str">
            <v>25000.012753/96-96</v>
          </cell>
          <cell r="E41" t="str">
            <v>MERCK S/A - 33.069.212/0001-84</v>
          </cell>
          <cell r="F41" t="str">
            <v>Válido</v>
          </cell>
        </row>
        <row r="42">
          <cell r="C42" t="str">
            <v>100890254</v>
          </cell>
          <cell r="D42" t="str">
            <v>25351.005603/00-95</v>
          </cell>
          <cell r="E42" t="str">
            <v>MERCK S/A - 33.069.212/0001-84</v>
          </cell>
          <cell r="F42" t="str">
            <v>Válido</v>
          </cell>
        </row>
        <row r="43">
          <cell r="C43" t="str">
            <v>100890321</v>
          </cell>
          <cell r="D43" t="str">
            <v>25351.133584/2005-62</v>
          </cell>
          <cell r="E43" t="str">
            <v>MERCK S/A - 33.069.212/0001-84</v>
          </cell>
          <cell r="F43" t="str">
            <v>Caduco/Cancelado</v>
          </cell>
        </row>
        <row r="44">
          <cell r="C44" t="str">
            <v>100890315</v>
          </cell>
          <cell r="D44" t="str">
            <v>25351.033032/2004-74</v>
          </cell>
          <cell r="E44" t="str">
            <v>MERCK S/A - 33.069.212/0001-84</v>
          </cell>
          <cell r="F44" t="str">
            <v>Caduco/Cancelado</v>
          </cell>
        </row>
        <row r="45">
          <cell r="C45" t="str">
            <v>100890386</v>
          </cell>
          <cell r="D45" t="str">
            <v>25351.711353/2014-93</v>
          </cell>
          <cell r="E45" t="str">
            <v>MERCK S/A - 33.069.212/0001-84</v>
          </cell>
          <cell r="F45" t="str">
            <v>Válido</v>
          </cell>
        </row>
        <row r="46">
          <cell r="C46" t="str">
            <v>100890328</v>
          </cell>
          <cell r="D46" t="str">
            <v>25351.036576/2005-79</v>
          </cell>
          <cell r="E46" t="str">
            <v>MERCK S/A - 33.069.212/0001-84</v>
          </cell>
          <cell r="F46" t="str">
            <v>Caduco/Cancelado</v>
          </cell>
        </row>
        <row r="47">
          <cell r="C47" t="str">
            <v>100890275</v>
          </cell>
          <cell r="D47" t="str">
            <v>25351.012060/01-52</v>
          </cell>
          <cell r="E47" t="str">
            <v>MERCK S/A - 33.069.212/0001-84</v>
          </cell>
          <cell r="F47" t="str">
            <v>Válido</v>
          </cell>
        </row>
        <row r="48">
          <cell r="C48" t="str">
            <v>100890379</v>
          </cell>
          <cell r="D48" t="str">
            <v>25351.766880/2010-45</v>
          </cell>
          <cell r="E48" t="str">
            <v>MERCK S/A - 33.069.212/0001-84</v>
          </cell>
          <cell r="F48" t="str">
            <v>Válido</v>
          </cell>
        </row>
        <row r="49">
          <cell r="C49" t="str">
            <v>100890389</v>
          </cell>
          <cell r="D49" t="str">
            <v>25351.490502/2015-56</v>
          </cell>
          <cell r="E49" t="str">
            <v>MERCK S/A - 33.069.212/0001-84</v>
          </cell>
          <cell r="F49" t="str">
            <v>Válido</v>
          </cell>
        </row>
        <row r="50">
          <cell r="C50" t="str">
            <v>100890267</v>
          </cell>
          <cell r="D50" t="str">
            <v>25351.024482/00-90</v>
          </cell>
          <cell r="E50" t="str">
            <v>MERCK S/A - 33.069.212/0001-84</v>
          </cell>
          <cell r="F50" t="str">
            <v>Caduco/Cancelado</v>
          </cell>
        </row>
        <row r="51">
          <cell r="C51" t="str">
            <v>100890281</v>
          </cell>
          <cell r="D51" t="str">
            <v>25351.021180/01-03</v>
          </cell>
          <cell r="E51" t="str">
            <v>MERCK S/A - 33.069.212/0001-84</v>
          </cell>
          <cell r="F51" t="str">
            <v>Válido</v>
          </cell>
        </row>
        <row r="52">
          <cell r="C52" t="str">
            <v>100890246</v>
          </cell>
          <cell r="D52" t="str">
            <v>25000.029590/98-70</v>
          </cell>
          <cell r="E52" t="str">
            <v>MERCK S/A - 33.069.212/0001-84</v>
          </cell>
          <cell r="F52" t="str">
            <v>Caduco/Cancelado</v>
          </cell>
        </row>
        <row r="53">
          <cell r="C53" t="str">
            <v>100890276</v>
          </cell>
          <cell r="D53" t="str">
            <v>25351.025606/00-36</v>
          </cell>
          <cell r="E53" t="str">
            <v>MERCK S/A - 33.069.212/0001-84</v>
          </cell>
          <cell r="F53" t="str">
            <v>Caduco/Cancelado</v>
          </cell>
        </row>
        <row r="54">
          <cell r="C54" t="str">
            <v>100890338</v>
          </cell>
          <cell r="D54" t="str">
            <v>25351.218163/2006-91</v>
          </cell>
          <cell r="E54" t="str">
            <v>MERCK S/A - 33.069.212/0001-84</v>
          </cell>
          <cell r="F54" t="str">
            <v>Caduco/Cancelado</v>
          </cell>
        </row>
        <row r="55">
          <cell r="C55" t="str">
            <v>100890259</v>
          </cell>
          <cell r="D55" t="str">
            <v>25000.011933/98-02</v>
          </cell>
          <cell r="E55" t="str">
            <v>MERCK S/A - 33.069.212/0001-84</v>
          </cell>
          <cell r="F55" t="str">
            <v>Caduco/Cancelado</v>
          </cell>
        </row>
        <row r="56">
          <cell r="C56" t="str">
            <v>100890194</v>
          </cell>
          <cell r="D56" t="str">
            <v>25001.002699/87</v>
          </cell>
          <cell r="E56" t="str">
            <v>MERCK S/A - 33.069.212/0001-84</v>
          </cell>
          <cell r="F56" t="str">
            <v>Válido</v>
          </cell>
        </row>
        <row r="57">
          <cell r="C57" t="str">
            <v>100890372</v>
          </cell>
          <cell r="D57" t="str">
            <v>25351.761651/2010-00</v>
          </cell>
          <cell r="E57" t="str">
            <v>MERCK S/A - 33.069.212/0001-84</v>
          </cell>
          <cell r="F57" t="str">
            <v>Válido</v>
          </cell>
        </row>
        <row r="58">
          <cell r="C58" t="str">
            <v>100890365</v>
          </cell>
          <cell r="D58" t="str">
            <v>25351.368462/2008-38</v>
          </cell>
          <cell r="E58" t="str">
            <v>MERCK S/A - 33.069.212/0001-84</v>
          </cell>
          <cell r="F58" t="str">
            <v>Válido</v>
          </cell>
        </row>
        <row r="59">
          <cell r="C59" t="str">
            <v>100890368</v>
          </cell>
          <cell r="D59" t="str">
            <v>25351.017785/2010-44</v>
          </cell>
          <cell r="E59" t="str">
            <v>MERCK S/A - 33.069.212/0001-84</v>
          </cell>
          <cell r="F59" t="str">
            <v>Caduco/Cancelado</v>
          </cell>
        </row>
        <row r="60">
          <cell r="C60" t="str">
            <v>100890017</v>
          </cell>
          <cell r="D60" t="str">
            <v>25992.010251/73</v>
          </cell>
          <cell r="E60" t="str">
            <v>MERCK S/A - 33.069.212/0001-84</v>
          </cell>
          <cell r="F60" t="str">
            <v>Caduco/Cancelado</v>
          </cell>
        </row>
        <row r="61">
          <cell r="C61" t="str">
            <v>100890378</v>
          </cell>
          <cell r="D61" t="str">
            <v>25351.503623/2011-53</v>
          </cell>
          <cell r="E61" t="str">
            <v>MERCK S/A - 33.069.212/0001-84</v>
          </cell>
          <cell r="F61" t="str">
            <v>Válido</v>
          </cell>
        </row>
        <row r="62">
          <cell r="C62" t="str">
            <v>100890236</v>
          </cell>
          <cell r="D62" t="str">
            <v>25000.017097/99-70</v>
          </cell>
          <cell r="E62" t="str">
            <v>MERCK S/A - 33.069.212/0001-84</v>
          </cell>
          <cell r="F62" t="str">
            <v>Caduco/Cancelado</v>
          </cell>
        </row>
        <row r="63">
          <cell r="C63" t="str">
            <v>100890247</v>
          </cell>
          <cell r="D63" t="str">
            <v>25000.037316/96-11</v>
          </cell>
          <cell r="E63" t="str">
            <v>MERCK S/A - 33.069.212/0001-84</v>
          </cell>
          <cell r="F63" t="str">
            <v>Válido</v>
          </cell>
        </row>
        <row r="64">
          <cell r="C64" t="str">
            <v>100890173</v>
          </cell>
          <cell r="D64" t="str">
            <v>25001.024422/84</v>
          </cell>
          <cell r="E64" t="str">
            <v>MERCK S/A - 33.069.212/0001-84</v>
          </cell>
          <cell r="F64" t="str">
            <v>Caduco/Cancelado</v>
          </cell>
        </row>
        <row r="65">
          <cell r="C65" t="str">
            <v>100890242</v>
          </cell>
          <cell r="D65" t="str">
            <v>25000.002374/99-02</v>
          </cell>
          <cell r="E65" t="str">
            <v>MERCK S/A - 33.069.212/0001-84</v>
          </cell>
          <cell r="F65" t="str">
            <v>Caduco/Cancelado</v>
          </cell>
        </row>
        <row r="66">
          <cell r="C66" t="str">
            <v>100890240</v>
          </cell>
          <cell r="D66" t="str">
            <v>25000.032701/99-98</v>
          </cell>
          <cell r="E66" t="str">
            <v>MERCK S/A - 33.069.212/0001-84</v>
          </cell>
          <cell r="F66" t="str">
            <v>Caduco/Cancelado</v>
          </cell>
        </row>
        <row r="67">
          <cell r="C67" t="str">
            <v>100890301</v>
          </cell>
          <cell r="D67" t="str">
            <v>25351.025671/2003-85</v>
          </cell>
          <cell r="E67" t="str">
            <v>MERCK S/A - 33.069.212/0001-84</v>
          </cell>
          <cell r="F67" t="str">
            <v>Caduco/Cancelado</v>
          </cell>
        </row>
        <row r="68">
          <cell r="C68" t="str">
            <v>100890233</v>
          </cell>
          <cell r="D68" t="str">
            <v>25000.009042/99-22</v>
          </cell>
          <cell r="E68" t="str">
            <v>MERCK S/A - 33.069.212/0001-84</v>
          </cell>
          <cell r="F68" t="str">
            <v>Caduco/Cancelado</v>
          </cell>
        </row>
        <row r="69">
          <cell r="C69" t="str">
            <v>100890219</v>
          </cell>
          <cell r="D69" t="str">
            <v>25000.001929/92-13</v>
          </cell>
          <cell r="E69" t="str">
            <v>MERCK S/A - 33.069.212/0001-84</v>
          </cell>
          <cell r="F69" t="str">
            <v>Caduco/Cancelado</v>
          </cell>
        </row>
        <row r="70">
          <cell r="C70" t="str">
            <v>100890268</v>
          </cell>
          <cell r="D70" t="str">
            <v>25351.029674/00-38</v>
          </cell>
          <cell r="E70" t="str">
            <v>MERCK S/A - 33.069.212/0001-84</v>
          </cell>
          <cell r="F70" t="str">
            <v>Caduco/Cancelado</v>
          </cell>
        </row>
        <row r="71">
          <cell r="C71" t="str">
            <v>100890220</v>
          </cell>
          <cell r="D71" t="str">
            <v>25000.009920/96-58</v>
          </cell>
          <cell r="E71" t="str">
            <v>MERCK S/A - 33.069.212/0001-84</v>
          </cell>
          <cell r="F71" t="str">
            <v>Caduco/Cancelado</v>
          </cell>
        </row>
        <row r="72">
          <cell r="C72" t="str">
            <v>100890216</v>
          </cell>
          <cell r="D72" t="str">
            <v>25000.019439/97-61</v>
          </cell>
          <cell r="E72" t="str">
            <v>MERCK S/A - 33.069.212/0001-84</v>
          </cell>
          <cell r="F72" t="str">
            <v>Caduco/Cancelado</v>
          </cell>
        </row>
        <row r="73">
          <cell r="C73" t="str">
            <v>100890335</v>
          </cell>
          <cell r="D73" t="str">
            <v>25351.072816/2004-18</v>
          </cell>
          <cell r="E73" t="str">
            <v>MERCK S/A - 33.069.212/0001-84</v>
          </cell>
          <cell r="F73" t="str">
            <v>Válido</v>
          </cell>
        </row>
        <row r="74">
          <cell r="C74" t="str">
            <v>100890024</v>
          </cell>
          <cell r="D74" t="str">
            <v>25992.006833/59</v>
          </cell>
          <cell r="E74" t="str">
            <v>MERCK S/A - 33.069.212/0001-84</v>
          </cell>
          <cell r="F74" t="str">
            <v>Caduco/Cancelado</v>
          </cell>
        </row>
        <row r="75">
          <cell r="C75" t="str">
            <v>100890258</v>
          </cell>
          <cell r="D75" t="str">
            <v>25001.024534/84</v>
          </cell>
          <cell r="E75" t="str">
            <v>MERCK S/A - 33.069.212/0001-84</v>
          </cell>
          <cell r="F75" t="str">
            <v>Caduco/Cancelado</v>
          </cell>
        </row>
        <row r="76">
          <cell r="C76" t="str">
            <v>100890356</v>
          </cell>
          <cell r="D76" t="str">
            <v>25351.071496/2009-21</v>
          </cell>
          <cell r="E76" t="str">
            <v>MERCK S/A - 33.069.212/0001-84</v>
          </cell>
          <cell r="F76" t="str">
            <v>Caduco/Cancelado</v>
          </cell>
        </row>
        <row r="77">
          <cell r="C77" t="str">
            <v>100890284</v>
          </cell>
          <cell r="D77" t="str">
            <v>25351.032092/01-00</v>
          </cell>
          <cell r="E77" t="str">
            <v>MERCK S/A - 33.069.212/0001-84</v>
          </cell>
          <cell r="F77" t="str">
            <v>Caduco/Cancelado</v>
          </cell>
        </row>
        <row r="78">
          <cell r="C78" t="str">
            <v>100890226</v>
          </cell>
          <cell r="D78" t="str">
            <v>25000.015141/98-16</v>
          </cell>
          <cell r="E78" t="str">
            <v>MERCK S/A - 33.069.212/0001-84</v>
          </cell>
          <cell r="F78" t="str">
            <v>Caduco/Cancelado</v>
          </cell>
        </row>
        <row r="79">
          <cell r="C79" t="str">
            <v>100890202</v>
          </cell>
          <cell r="D79" t="str">
            <v>25000.006909/90-13</v>
          </cell>
          <cell r="E79" t="str">
            <v>MERCK S/A - 33.069.212/0001-84</v>
          </cell>
          <cell r="F79" t="str">
            <v>Válido</v>
          </cell>
        </row>
        <row r="80">
          <cell r="C80" t="str">
            <v>100890359</v>
          </cell>
          <cell r="D80" t="str">
            <v>25351.376990/2007-80</v>
          </cell>
          <cell r="E80" t="str">
            <v>MERCK S/A - 33.069.212/0001-84</v>
          </cell>
          <cell r="F80" t="str">
            <v>Válido</v>
          </cell>
        </row>
        <row r="81">
          <cell r="C81" t="str">
            <v>100890189</v>
          </cell>
          <cell r="D81" t="str">
            <v>25000.002378/89-83</v>
          </cell>
          <cell r="E81" t="str">
            <v>MERCK S/A - 33.069.212/0001-84</v>
          </cell>
          <cell r="F81" t="str">
            <v>Caduco/Cancelado</v>
          </cell>
        </row>
        <row r="82">
          <cell r="C82" t="str">
            <v>100890221</v>
          </cell>
          <cell r="D82" t="str">
            <v>25000.033576/96-91</v>
          </cell>
          <cell r="E82" t="str">
            <v>MERCK S/A - 33.069.212/0001-84</v>
          </cell>
          <cell r="F82" t="str">
            <v>Caduco/Cancelado</v>
          </cell>
        </row>
        <row r="83">
          <cell r="C83" t="str">
            <v>100890329</v>
          </cell>
          <cell r="D83" t="str">
            <v>25351.024721/01-10</v>
          </cell>
          <cell r="E83" t="str">
            <v>MERCK S/A - 33.069.212/0001-84</v>
          </cell>
          <cell r="F83" t="str">
            <v>Caduco/Cancelado</v>
          </cell>
        </row>
        <row r="84">
          <cell r="C84" t="str">
            <v>100890380</v>
          </cell>
          <cell r="D84" t="str">
            <v>25351.086875/2014-22</v>
          </cell>
          <cell r="E84" t="str">
            <v>MERCK S/A - 33.069.212/0001-84</v>
          </cell>
          <cell r="F84" t="str">
            <v>Válido</v>
          </cell>
        </row>
        <row r="85">
          <cell r="C85" t="str">
            <v>100890274</v>
          </cell>
          <cell r="D85" t="str">
            <v>25351.030495/00-16</v>
          </cell>
          <cell r="E85" t="str">
            <v>MERCK S/A - 33.069.212/0001-84</v>
          </cell>
          <cell r="F85" t="str">
            <v>Caduco/Cancelado</v>
          </cell>
        </row>
        <row r="86">
          <cell r="C86" t="str">
            <v>100890215</v>
          </cell>
          <cell r="D86" t="str">
            <v>25000.013313/96-29</v>
          </cell>
          <cell r="E86" t="str">
            <v>MERCK S/A - 33.069.212/0001-84</v>
          </cell>
          <cell r="F86" t="str">
            <v>Válido</v>
          </cell>
        </row>
        <row r="87">
          <cell r="C87" t="str">
            <v>100890223</v>
          </cell>
          <cell r="D87" t="str">
            <v>25000.030139/96-70</v>
          </cell>
          <cell r="E87" t="str">
            <v>MERCK S/A - 33.069.212/0001-84</v>
          </cell>
          <cell r="F87" t="str">
            <v>Caduco/Cancelado</v>
          </cell>
        </row>
        <row r="88">
          <cell r="C88" t="str">
            <v>100890278</v>
          </cell>
          <cell r="D88" t="str">
            <v>25351.003170/01-60</v>
          </cell>
          <cell r="E88" t="str">
            <v>MERCK S/A - 33.069.212/0001-84</v>
          </cell>
          <cell r="F88" t="str">
            <v>Caduco/Cancelado</v>
          </cell>
        </row>
        <row r="89">
          <cell r="C89" t="str">
            <v>100890358</v>
          </cell>
          <cell r="D89" t="str">
            <v>25351.050078/2009-20</v>
          </cell>
          <cell r="E89" t="str">
            <v>MERCK S/A - 33.069.212/0001-84</v>
          </cell>
          <cell r="F89" t="str">
            <v>Válido</v>
          </cell>
        </row>
        <row r="90">
          <cell r="C90" t="str">
            <v>100890208</v>
          </cell>
          <cell r="D90" t="str">
            <v>25000.009454/95-66</v>
          </cell>
          <cell r="E90" t="str">
            <v>MERCK S/A - 33.069.212/0001-84</v>
          </cell>
          <cell r="F90" t="str">
            <v>Caduco/Cancelado</v>
          </cell>
        </row>
        <row r="91">
          <cell r="C91" t="str">
            <v>100890336</v>
          </cell>
          <cell r="D91" t="str">
            <v>25351.169146/2006-13</v>
          </cell>
          <cell r="E91" t="str">
            <v>MERCK S/A - 33.069.212/0001-84</v>
          </cell>
          <cell r="F91" t="str">
            <v>Válido</v>
          </cell>
        </row>
        <row r="92">
          <cell r="C92" t="str">
            <v>100890090</v>
          </cell>
          <cell r="D92" t="str">
            <v>25991.011432/80</v>
          </cell>
          <cell r="E92" t="str">
            <v>MERCK S/A - 33.069.212/0001-84</v>
          </cell>
          <cell r="F92" t="str">
            <v>Válido</v>
          </cell>
        </row>
        <row r="93">
          <cell r="C93" t="str">
            <v>100890341</v>
          </cell>
          <cell r="D93" t="str">
            <v>25351.005758/2006-89</v>
          </cell>
          <cell r="E93" t="str">
            <v>MERCK S/A - 33.069.212/0001-84</v>
          </cell>
          <cell r="F93" t="str">
            <v>Válido</v>
          </cell>
        </row>
        <row r="94">
          <cell r="C94" t="str">
            <v>100890214</v>
          </cell>
          <cell r="D94" t="str">
            <v>25000.023621/96-17</v>
          </cell>
          <cell r="E94" t="str">
            <v>MERCK S/A - 33.069.212/0001-84</v>
          </cell>
          <cell r="F94" t="str">
            <v>Caduco/Cancelado</v>
          </cell>
        </row>
        <row r="95">
          <cell r="C95" t="str">
            <v>100890337</v>
          </cell>
          <cell r="D95" t="str">
            <v>25351.020170/2006-55</v>
          </cell>
          <cell r="E95" t="str">
            <v>MERCK S/A - 33.069.212/0001-84</v>
          </cell>
          <cell r="F95" t="str">
            <v>Válido</v>
          </cell>
        </row>
        <row r="96">
          <cell r="C96" t="str">
            <v>100890251</v>
          </cell>
          <cell r="D96" t="str">
            <v>25000.014613/99-41</v>
          </cell>
          <cell r="E96" t="str">
            <v>MERCK S/A - 33.069.212/0001-84</v>
          </cell>
          <cell r="F96" t="str">
            <v>Caduco/Cancelado</v>
          </cell>
        </row>
        <row r="97">
          <cell r="C97" t="str">
            <v>100890193</v>
          </cell>
          <cell r="D97" t="str">
            <v>25000.012159/93-52</v>
          </cell>
          <cell r="E97" t="str">
            <v>MERCK S/A - 33.069.212/0001-84</v>
          </cell>
          <cell r="F97" t="str">
            <v>Válido</v>
          </cell>
        </row>
        <row r="98">
          <cell r="C98" t="str">
            <v>100890340</v>
          </cell>
          <cell r="D98" t="str">
            <v>25351.284809/2006-29</v>
          </cell>
          <cell r="E98" t="str">
            <v>MERCK S/A - 33.069.212/0001-84</v>
          </cell>
          <cell r="F98" t="str">
            <v>Válido</v>
          </cell>
        </row>
        <row r="99">
          <cell r="C99" t="str">
            <v>100890227</v>
          </cell>
          <cell r="D99" t="str">
            <v>25000.015144/98-04</v>
          </cell>
          <cell r="E99" t="str">
            <v>MERCK S/A - 33.069.212/0001-84</v>
          </cell>
          <cell r="F99" t="str">
            <v>Caduco/Cancelado</v>
          </cell>
        </row>
        <row r="100">
          <cell r="C100" t="str">
            <v>100890238</v>
          </cell>
          <cell r="D100" t="str">
            <v>25000.028201/98-71</v>
          </cell>
          <cell r="E100" t="str">
            <v>MERCK S/A - 33.069.212/0001-84</v>
          </cell>
          <cell r="F100" t="str">
            <v>Caduco/Cancelado</v>
          </cell>
        </row>
        <row r="101">
          <cell r="C101" t="str">
            <v>100890270</v>
          </cell>
          <cell r="D101" t="str">
            <v>25351.001518/01-57</v>
          </cell>
          <cell r="E101" t="str">
            <v>MERCK S/A - 33.069.212/0001-84</v>
          </cell>
          <cell r="F101" t="str">
            <v>Válido</v>
          </cell>
        </row>
        <row r="102">
          <cell r="C102" t="str">
            <v>100890363</v>
          </cell>
          <cell r="D102" t="str">
            <v>25351.372479/2008-90</v>
          </cell>
          <cell r="E102" t="str">
            <v>MERCK S/A - 33.069.212/0001-84</v>
          </cell>
          <cell r="F102" t="str">
            <v>Válido</v>
          </cell>
        </row>
        <row r="103">
          <cell r="C103" t="str">
            <v>100890316</v>
          </cell>
          <cell r="D103" t="str">
            <v>25351.237817/2004-14</v>
          </cell>
          <cell r="E103" t="str">
            <v>MERCK S/A - 33.069.212/0001-84</v>
          </cell>
          <cell r="F103" t="str">
            <v>Caduco/Cancelado</v>
          </cell>
        </row>
        <row r="104">
          <cell r="C104" t="str">
            <v>100890404</v>
          </cell>
          <cell r="D104" t="str">
            <v>25351.666140/2014-86</v>
          </cell>
          <cell r="E104" t="str">
            <v>MERCK S/A - 33.069.212/0001-84</v>
          </cell>
          <cell r="F104" t="str">
            <v>Válido</v>
          </cell>
        </row>
        <row r="105">
          <cell r="C105" t="str">
            <v>100890384</v>
          </cell>
          <cell r="D105" t="str">
            <v>25351.548161/2011-96</v>
          </cell>
          <cell r="E105" t="str">
            <v>MERCK S/A - 33.069.212/0001-84</v>
          </cell>
          <cell r="F105" t="str">
            <v>Válido</v>
          </cell>
        </row>
        <row r="106">
          <cell r="C106" t="str">
            <v>100890394</v>
          </cell>
          <cell r="D106" t="str">
            <v>25351.238891/2017-72</v>
          </cell>
          <cell r="E106" t="str">
            <v>MERCK S/A - 33.069.212/0001-84</v>
          </cell>
          <cell r="F106" t="str">
            <v>Válido</v>
          </cell>
        </row>
        <row r="107">
          <cell r="C107" t="str">
            <v>100890032</v>
          </cell>
          <cell r="D107" t="str">
            <v>25991.009869/38</v>
          </cell>
          <cell r="E107" t="str">
            <v>MERCK S/A - 33.069.212/0001-84</v>
          </cell>
          <cell r="F107" t="str">
            <v>Caduco/Cancelado</v>
          </cell>
        </row>
        <row r="108">
          <cell r="C108" t="str">
            <v>100890239</v>
          </cell>
          <cell r="D108" t="str">
            <v>25000.028200/98-16</v>
          </cell>
          <cell r="E108" t="str">
            <v>MERCK S/A - 33.069.212/0001-84</v>
          </cell>
          <cell r="F108" t="str">
            <v>Caduco/Cancelado</v>
          </cell>
        </row>
        <row r="109">
          <cell r="C109" t="str">
            <v>100890237</v>
          </cell>
          <cell r="D109" t="str">
            <v>25000.018319/99-35</v>
          </cell>
          <cell r="E109" t="str">
            <v>MERCK S/A - 33.069.212/0001-84</v>
          </cell>
          <cell r="F109" t="str">
            <v>Caduco/Cancelado</v>
          </cell>
        </row>
        <row r="110">
          <cell r="C110" t="str">
            <v>100890366</v>
          </cell>
          <cell r="D110" t="str">
            <v>25351.513420/2009-08</v>
          </cell>
          <cell r="E110" t="str">
            <v>MERCK S/A - 33.069.212/0001-84</v>
          </cell>
          <cell r="F110" t="str">
            <v>Caduco/Cancelado</v>
          </cell>
        </row>
        <row r="111">
          <cell r="C111" t="str">
            <v>100890374</v>
          </cell>
          <cell r="D111" t="str">
            <v>25351.518333/2009-92</v>
          </cell>
          <cell r="E111" t="str">
            <v>MERCK S/A - 33.069.212/0001-84</v>
          </cell>
          <cell r="F111" t="str">
            <v>Caduco/Cancelado</v>
          </cell>
        </row>
        <row r="112">
          <cell r="C112" t="str">
            <v>100890364</v>
          </cell>
          <cell r="D112" t="str">
            <v>25351.423666/2010-47</v>
          </cell>
          <cell r="E112" t="str">
            <v>MERCK S/A - 33.069.212/0001-84</v>
          </cell>
          <cell r="F112" t="str">
            <v>Caduco/Cancelado</v>
          </cell>
        </row>
        <row r="113">
          <cell r="C113" t="str">
            <v>100890187</v>
          </cell>
          <cell r="D113" t="str">
            <v>25001.015641/85</v>
          </cell>
          <cell r="E113" t="str">
            <v>MERCK S/A - 33.069.212/0001-84</v>
          </cell>
          <cell r="F113" t="str">
            <v>Caduco/Cancelado</v>
          </cell>
        </row>
        <row r="114">
          <cell r="C114" t="str">
            <v>100890355</v>
          </cell>
          <cell r="D114" t="str">
            <v>25351.385044/2007-24</v>
          </cell>
          <cell r="E114" t="str">
            <v>MERCK S/A - 33.069.212/0001-84</v>
          </cell>
          <cell r="F114" t="str">
            <v>Caduco/Cancelado</v>
          </cell>
        </row>
        <row r="115">
          <cell r="C115" t="str">
            <v>100890296</v>
          </cell>
          <cell r="D115" t="str">
            <v>25351.006276/2003-01</v>
          </cell>
          <cell r="E115" t="str">
            <v>MERCK S/A - 33.069.212/0001-84</v>
          </cell>
          <cell r="F115" t="str">
            <v>Caduco/Cancelado</v>
          </cell>
        </row>
        <row r="116">
          <cell r="C116" t="str">
            <v>100890294</v>
          </cell>
          <cell r="D116" t="str">
            <v>25351.193342/2002-85</v>
          </cell>
          <cell r="E116" t="str">
            <v>MERCK S/A - 33.069.212/0001-84</v>
          </cell>
          <cell r="F116" t="str">
            <v>Caduco/Cancelado</v>
          </cell>
        </row>
        <row r="117">
          <cell r="C117" t="str">
            <v>100890272</v>
          </cell>
          <cell r="D117" t="str">
            <v>25351.006715/00-54</v>
          </cell>
          <cell r="E117" t="str">
            <v>MERCK S/A - 33.069.212/0001-84</v>
          </cell>
          <cell r="F117" t="str">
            <v>Caduco/Cancelado</v>
          </cell>
        </row>
        <row r="118">
          <cell r="C118" t="str">
            <v>100890409</v>
          </cell>
          <cell r="D118" t="str">
            <v>25351.024830/2013-13</v>
          </cell>
          <cell r="E118" t="str">
            <v>MERCK S/A - 33.069.212/0001-84</v>
          </cell>
          <cell r="F118" t="str">
            <v>Válido</v>
          </cell>
        </row>
        <row r="119">
          <cell r="C119" t="str">
            <v>100890298</v>
          </cell>
          <cell r="D119" t="str">
            <v>25351.002968/2003-72</v>
          </cell>
          <cell r="E119" t="str">
            <v>MERCK S/A - 33.069.212/0001-84</v>
          </cell>
          <cell r="F119" t="str">
            <v>Válido</v>
          </cell>
        </row>
        <row r="120">
          <cell r="C120" t="str">
            <v>100890311</v>
          </cell>
          <cell r="D120" t="str">
            <v>25351.023038/2003-52</v>
          </cell>
          <cell r="E120" t="str">
            <v>MERCK S/A - 33.069.212/0001-84</v>
          </cell>
          <cell r="F120" t="str">
            <v>Caduco/Cancelado</v>
          </cell>
        </row>
        <row r="121">
          <cell r="C121" t="str">
            <v>100890299</v>
          </cell>
          <cell r="D121" t="str">
            <v>25351.038611/2003-22</v>
          </cell>
          <cell r="E121" t="str">
            <v>MERCK S/A - 33.069.212/0001-84</v>
          </cell>
          <cell r="F121" t="str">
            <v>Válido</v>
          </cell>
        </row>
        <row r="122">
          <cell r="C122" t="str">
            <v>100890323</v>
          </cell>
          <cell r="D122" t="str">
            <v>25351.057264/2005-07</v>
          </cell>
          <cell r="E122" t="str">
            <v>MERCK S/A - 33.069.212/0001-84</v>
          </cell>
          <cell r="F122" t="str">
            <v>Caduco/Cancelado</v>
          </cell>
        </row>
        <row r="123">
          <cell r="C123" t="str">
            <v>100890282</v>
          </cell>
          <cell r="D123" t="str">
            <v>25351.032090/01-76</v>
          </cell>
          <cell r="E123" t="str">
            <v>MERCK S/A - 33.069.212/0001-84</v>
          </cell>
          <cell r="F123" t="str">
            <v>Caduco/Cancelado</v>
          </cell>
        </row>
        <row r="124">
          <cell r="C124" t="str">
            <v>100890354</v>
          </cell>
          <cell r="D124" t="str">
            <v>25351.372535/2008-96</v>
          </cell>
          <cell r="E124" t="str">
            <v>MERCK S/A - 33.069.212/0001-84</v>
          </cell>
          <cell r="F124" t="str">
            <v>Válido</v>
          </cell>
        </row>
        <row r="125">
          <cell r="C125" t="str">
            <v>100890303</v>
          </cell>
          <cell r="D125" t="str">
            <v>25351.027644/2003-47</v>
          </cell>
          <cell r="E125" t="str">
            <v>MERCK S/A - 33.069.212/0001-84</v>
          </cell>
          <cell r="F125" t="str">
            <v>Caduco/Cancelado</v>
          </cell>
        </row>
        <row r="126">
          <cell r="C126" t="str">
            <v>100890304</v>
          </cell>
          <cell r="D126" t="str">
            <v>25351.028256/2003-83</v>
          </cell>
          <cell r="E126" t="str">
            <v>MERCK S/A - 33.069.212/0001-84</v>
          </cell>
          <cell r="F126" t="str">
            <v>Caduco/Cancelado</v>
          </cell>
        </row>
        <row r="127">
          <cell r="C127" t="str">
            <v>100890217</v>
          </cell>
          <cell r="D127" t="str">
            <v>25000.014776/97-43</v>
          </cell>
          <cell r="E127" t="str">
            <v>MERCK S/A - 33.069.212/0001-84</v>
          </cell>
          <cell r="F127" t="str">
            <v>Caduco/Cancelado</v>
          </cell>
        </row>
        <row r="128">
          <cell r="C128" t="str">
            <v>100890292</v>
          </cell>
          <cell r="D128" t="str">
            <v>25351.027439/01-58</v>
          </cell>
          <cell r="E128" t="str">
            <v>MERCK S/A - 33.069.212/0001-84</v>
          </cell>
          <cell r="F128" t="str">
            <v>Válido</v>
          </cell>
        </row>
        <row r="129">
          <cell r="C129" t="str">
            <v>100890347</v>
          </cell>
          <cell r="D129" t="str">
            <v>25351.285485/2006-46</v>
          </cell>
          <cell r="E129" t="str">
            <v>MERCK S/A - 33.069.212/0001-84</v>
          </cell>
          <cell r="F129" t="str">
            <v>Válido</v>
          </cell>
        </row>
        <row r="130">
          <cell r="C130" t="str">
            <v>100890232</v>
          </cell>
          <cell r="D130" t="str">
            <v>25000.020914/99-21</v>
          </cell>
          <cell r="E130" t="str">
            <v>MERCK S/A - 33.069.212/0001-84</v>
          </cell>
          <cell r="F130" t="str">
            <v>Caduco/Cancelado</v>
          </cell>
        </row>
        <row r="131">
          <cell r="C131" t="str">
            <v>100890263</v>
          </cell>
          <cell r="D131" t="str">
            <v>25351.022110/00-74</v>
          </cell>
          <cell r="E131" t="str">
            <v>MERCK S/A - 33.069.212/0001-84</v>
          </cell>
          <cell r="F131" t="str">
            <v>Caduco/Cancelado</v>
          </cell>
        </row>
        <row r="132">
          <cell r="C132" t="str">
            <v>100890169</v>
          </cell>
          <cell r="D132" t="str">
            <v>25001.024370/84</v>
          </cell>
          <cell r="E132" t="str">
            <v>MERCK S/A - 33.069.212/0001-84</v>
          </cell>
          <cell r="F132" t="str">
            <v>Caduco/Cancelado</v>
          </cell>
        </row>
        <row r="133">
          <cell r="C133" t="str">
            <v>100890037</v>
          </cell>
          <cell r="D133" t="str">
            <v>25992.011807/61</v>
          </cell>
          <cell r="E133" t="str">
            <v>MERCK S/A - 33.069.212/0001-84</v>
          </cell>
          <cell r="F133" t="str">
            <v>Caduco/Cancelado</v>
          </cell>
        </row>
        <row r="134">
          <cell r="C134" t="str">
            <v>100890269</v>
          </cell>
          <cell r="D134" t="str">
            <v>25351.025607/00-07</v>
          </cell>
          <cell r="E134" t="str">
            <v>MERCK S/A - 33.069.212/0001-84</v>
          </cell>
          <cell r="F134" t="str">
            <v>Caduco/Cancelado</v>
          </cell>
        </row>
        <row r="135">
          <cell r="C135" t="str">
            <v>100890262</v>
          </cell>
          <cell r="D135" t="str">
            <v>25351.022003/00-64</v>
          </cell>
          <cell r="E135" t="str">
            <v>MERCK S/A - 33.069.212/0001-84</v>
          </cell>
          <cell r="F135" t="str">
            <v>Caduco/Cancelado</v>
          </cell>
        </row>
        <row r="136">
          <cell r="C136" t="str">
            <v>100890325</v>
          </cell>
          <cell r="D136" t="str">
            <v>25351.171498/2004-77</v>
          </cell>
          <cell r="E136" t="str">
            <v>MERCK S/A - 33.069.212/0001-84</v>
          </cell>
          <cell r="F136" t="str">
            <v>Caduco/Cancelado</v>
          </cell>
        </row>
        <row r="137">
          <cell r="C137" t="str">
            <v>100890199</v>
          </cell>
          <cell r="D137" t="str">
            <v>25000.000023/94</v>
          </cell>
          <cell r="E137" t="str">
            <v>MERCK S/A - 33.069.212/0001-84</v>
          </cell>
          <cell r="F137" t="str">
            <v>Caduco/Cancelado</v>
          </cell>
        </row>
        <row r="138">
          <cell r="C138" t="str">
            <v>100890295</v>
          </cell>
          <cell r="D138" t="str">
            <v>25351.000299/2003-02</v>
          </cell>
          <cell r="E138" t="str">
            <v>MERCK S/A - 33.069.212/0001-84</v>
          </cell>
          <cell r="F138" t="str">
            <v>Caduco/Cancelado</v>
          </cell>
        </row>
        <row r="139">
          <cell r="C139" t="str">
            <v>100890229</v>
          </cell>
          <cell r="D139" t="str">
            <v>25000.015147/98-94</v>
          </cell>
          <cell r="E139" t="str">
            <v>MERCK S/A - 33.069.212/0001-84</v>
          </cell>
          <cell r="F139" t="str">
            <v>Caduco/Cancelado</v>
          </cell>
        </row>
        <row r="140">
          <cell r="C140" t="str">
            <v>100890314</v>
          </cell>
          <cell r="D140" t="str">
            <v>25351.154470/2004-75</v>
          </cell>
          <cell r="E140" t="str">
            <v>MERCK S/A - 33.069.212/0001-84</v>
          </cell>
          <cell r="F140" t="str">
            <v>Caduco/Cancelado</v>
          </cell>
        </row>
        <row r="141">
          <cell r="C141" t="str">
            <v>100890224</v>
          </cell>
          <cell r="D141" t="str">
            <v>25000.030956/96-55</v>
          </cell>
          <cell r="E141" t="str">
            <v>MERCK S/A - 33.069.212/0001-84</v>
          </cell>
          <cell r="F141" t="str">
            <v>Caduco/Cancelado</v>
          </cell>
        </row>
        <row r="142">
          <cell r="C142" t="str">
            <v>100890376</v>
          </cell>
          <cell r="D142" t="str">
            <v>25351.372520/2008-28</v>
          </cell>
          <cell r="E142" t="str">
            <v>MERCK S/A - 33.069.212/0001-84</v>
          </cell>
          <cell r="F142" t="str">
            <v>Válido</v>
          </cell>
        </row>
        <row r="143">
          <cell r="C143" t="str">
            <v>100890209</v>
          </cell>
          <cell r="D143" t="str">
            <v>25000.037317/96-84</v>
          </cell>
          <cell r="E143" t="str">
            <v>MERCK S/A - 33.069.212/0001-84</v>
          </cell>
          <cell r="F143" t="str">
            <v>Caduco/Cancelado</v>
          </cell>
        </row>
        <row r="144">
          <cell r="C144" t="str">
            <v>100890308</v>
          </cell>
          <cell r="D144" t="str">
            <v>25351.025400/2003-20</v>
          </cell>
          <cell r="E144" t="str">
            <v>MERCK S/A - 33.069.212/0001-84</v>
          </cell>
          <cell r="F144" t="str">
            <v>Caduco/Cancelado</v>
          </cell>
        </row>
        <row r="145">
          <cell r="C145" t="str">
            <v>100890300</v>
          </cell>
          <cell r="D145" t="str">
            <v>25351.027643/2003-01</v>
          </cell>
          <cell r="E145" t="str">
            <v>MERCK S/A - 33.069.212/0001-84</v>
          </cell>
          <cell r="F145" t="str">
            <v>Caduco/Cancelado</v>
          </cell>
        </row>
        <row r="146">
          <cell r="C146" t="str">
            <v>100890035</v>
          </cell>
          <cell r="D146" t="str">
            <v>25992.010029/75</v>
          </cell>
          <cell r="E146" t="str">
            <v>MERCK S/A - 33.069.212/0001-84</v>
          </cell>
          <cell r="F146" t="str">
            <v>Caduco/Cancelado</v>
          </cell>
        </row>
        <row r="147">
          <cell r="C147" t="str">
            <v>100890360</v>
          </cell>
          <cell r="D147" t="str">
            <v>25351.532814/2009-13</v>
          </cell>
          <cell r="E147" t="str">
            <v>MERCK S/A - 33.069.212/0001-84</v>
          </cell>
          <cell r="F147" t="str">
            <v>Válido</v>
          </cell>
        </row>
        <row r="148">
          <cell r="C148" t="str">
            <v>100890264</v>
          </cell>
          <cell r="D148" t="str">
            <v>25351.021349/00-63</v>
          </cell>
          <cell r="E148" t="str">
            <v>MERCK S/A - 33.069.212/0001-84</v>
          </cell>
          <cell r="F148" t="str">
            <v>Caduco/Cancelado</v>
          </cell>
        </row>
        <row r="149">
          <cell r="C149" t="str">
            <v>100890228</v>
          </cell>
          <cell r="D149" t="str">
            <v>25000.015145/98-69</v>
          </cell>
          <cell r="E149" t="str">
            <v>MERCK S/A - 33.069.212/0001-84</v>
          </cell>
          <cell r="F149" t="str">
            <v>Caduco/Cancelado</v>
          </cell>
        </row>
        <row r="150">
          <cell r="C150" t="str">
            <v>100890192</v>
          </cell>
          <cell r="D150" t="str">
            <v>25000.008650/92-16</v>
          </cell>
          <cell r="E150" t="str">
            <v>MERCK S/A - 33.069.212/0001-84</v>
          </cell>
          <cell r="F150" t="str">
            <v>Caduco/Cancelado</v>
          </cell>
        </row>
        <row r="151">
          <cell r="C151" t="str">
            <v>100890253</v>
          </cell>
          <cell r="D151" t="str">
            <v>25000.000943/99-77</v>
          </cell>
          <cell r="E151" t="str">
            <v>MERCK S/A - 33.069.212/0001-84</v>
          </cell>
          <cell r="F151" t="str">
            <v>Caduco/Cancelado</v>
          </cell>
        </row>
        <row r="152">
          <cell r="C152" t="str">
            <v>100890243</v>
          </cell>
          <cell r="D152" t="str">
            <v>25001.011934/98-67</v>
          </cell>
          <cell r="E152" t="str">
            <v>MERCK S/A - 33.069.212/0001-84</v>
          </cell>
          <cell r="F152" t="str">
            <v>Caduco/Cancelado</v>
          </cell>
        </row>
        <row r="153">
          <cell r="C153" t="str">
            <v>100890381</v>
          </cell>
          <cell r="D153" t="str">
            <v>25351.495691/2012-28</v>
          </cell>
          <cell r="E153" t="str">
            <v>MERCK S/A - 33.069.212/0001-84</v>
          </cell>
          <cell r="F153" t="str">
            <v>Válido</v>
          </cell>
        </row>
        <row r="154">
          <cell r="C154" t="str">
            <v>100890249</v>
          </cell>
          <cell r="D154" t="str">
            <v>25351.005602/00-22</v>
          </cell>
          <cell r="E154" t="str">
            <v>MERCK S/A - 33.069.212/0001-84</v>
          </cell>
          <cell r="F154" t="str">
            <v>Válido</v>
          </cell>
        </row>
        <row r="155">
          <cell r="C155" t="str">
            <v>100890327</v>
          </cell>
          <cell r="D155" t="str">
            <v>25351.036657/2005-79</v>
          </cell>
          <cell r="E155" t="str">
            <v>MERCK S/A - 33.069.212/0001-84</v>
          </cell>
          <cell r="F155" t="str">
            <v>Caduco/Cancelado</v>
          </cell>
        </row>
        <row r="156">
          <cell r="C156" t="str">
            <v>100890305</v>
          </cell>
          <cell r="D156" t="str">
            <v>25351.024356/2003-31</v>
          </cell>
          <cell r="E156" t="str">
            <v>MERCK S/A - 33.069.212/0001-84</v>
          </cell>
          <cell r="F156" t="str">
            <v>Caduco/Cancelado</v>
          </cell>
        </row>
        <row r="157">
          <cell r="C157" t="str">
            <v>100890306</v>
          </cell>
          <cell r="D157" t="str">
            <v>25351.025401/2003-74</v>
          </cell>
          <cell r="E157" t="str">
            <v>MERCK S/A - 33.069.212/0001-84</v>
          </cell>
          <cell r="F157" t="str">
            <v>Caduco/Cancelado</v>
          </cell>
        </row>
        <row r="158">
          <cell r="C158" t="str">
            <v>100890342</v>
          </cell>
          <cell r="D158" t="str">
            <v>25351.004435/2006-78</v>
          </cell>
          <cell r="E158" t="str">
            <v>MERCK S/A - 33.069.212/0001-84</v>
          </cell>
          <cell r="F158" t="str">
            <v>Caduco/Cancelado</v>
          </cell>
        </row>
        <row r="159">
          <cell r="C159" t="str">
            <v>100890351</v>
          </cell>
          <cell r="D159" t="str">
            <v>25351.372466/2008-11</v>
          </cell>
          <cell r="E159" t="str">
            <v>MERCK S/A - 33.069.212/0001-84</v>
          </cell>
          <cell r="F159" t="str">
            <v>Válido</v>
          </cell>
        </row>
        <row r="160">
          <cell r="C160" t="str">
            <v>100890287</v>
          </cell>
          <cell r="D160" t="str">
            <v>25351.162587/2002-61</v>
          </cell>
          <cell r="E160" t="str">
            <v>MERCK S/A - 33.069.212/0001-84</v>
          </cell>
          <cell r="F160" t="str">
            <v>Caduco/Cancelado</v>
          </cell>
        </row>
        <row r="161">
          <cell r="C161" t="str">
            <v>100890349</v>
          </cell>
          <cell r="D161" t="str">
            <v>25351.499640/2006-18</v>
          </cell>
          <cell r="E161" t="str">
            <v>MERCK S/A - 33.069.212/0001-84</v>
          </cell>
          <cell r="F161" t="str">
            <v>Válido</v>
          </cell>
        </row>
        <row r="162">
          <cell r="C162" t="str">
            <v>100890261</v>
          </cell>
          <cell r="D162" t="str">
            <v>25351.022004/00-27</v>
          </cell>
          <cell r="E162" t="str">
            <v>MERCK S/A - 33.069.212/0001-84</v>
          </cell>
          <cell r="F162" t="str">
            <v>Caduco/Cancelado</v>
          </cell>
        </row>
        <row r="163">
          <cell r="C163" t="str">
            <v>100890210</v>
          </cell>
          <cell r="D163" t="str">
            <v>25000.013315/96-54</v>
          </cell>
          <cell r="E163" t="str">
            <v>MERCK S/A - 33.069.212/0001-84</v>
          </cell>
          <cell r="F163" t="str">
            <v>Caduco/Cancelado</v>
          </cell>
        </row>
        <row r="164">
          <cell r="C164" t="str">
            <v>100890387</v>
          </cell>
          <cell r="D164" t="str">
            <v>25351.728799/2014-57</v>
          </cell>
          <cell r="E164" t="str">
            <v>MERCK S/A - 33.069.212/0001-84</v>
          </cell>
          <cell r="F164" t="str">
            <v>Válido</v>
          </cell>
        </row>
        <row r="165">
          <cell r="C165" t="str">
            <v>100890231</v>
          </cell>
          <cell r="D165" t="str">
            <v>25000.020910/99-71</v>
          </cell>
          <cell r="E165" t="str">
            <v>MERCK S/A - 33.069.212/0001-84</v>
          </cell>
          <cell r="F165" t="str">
            <v>Caduco/Cancelado</v>
          </cell>
        </row>
        <row r="166">
          <cell r="C166" t="str">
            <v>100890350</v>
          </cell>
          <cell r="D166" t="str">
            <v>25351.372449/2008-83</v>
          </cell>
          <cell r="E166" t="str">
            <v>MERCK S/A - 33.069.212/0001-84</v>
          </cell>
          <cell r="F166" t="str">
            <v>Válido</v>
          </cell>
        </row>
        <row r="167">
          <cell r="C167" t="str">
            <v>100890245</v>
          </cell>
          <cell r="D167" t="str">
            <v>25000.047005/99-31</v>
          </cell>
          <cell r="E167" t="str">
            <v>MERCK S/A - 33.069.212/0001-84</v>
          </cell>
          <cell r="F167" t="str">
            <v>Caduco/Cancelado</v>
          </cell>
        </row>
        <row r="168">
          <cell r="C168" t="str">
            <v>100890050</v>
          </cell>
          <cell r="D168" t="str">
            <v>25991.002742/79</v>
          </cell>
          <cell r="E168" t="str">
            <v>MERCK S/A - 33.069.212/0001-84</v>
          </cell>
          <cell r="F168" t="str">
            <v>Caduco/Cancelado</v>
          </cell>
        </row>
        <row r="169">
          <cell r="C169" t="str">
            <v>100890326</v>
          </cell>
          <cell r="D169" t="str">
            <v>25351.153084/2005-47</v>
          </cell>
          <cell r="E169" t="str">
            <v>MERCK S/A - 33.069.212/0001-84</v>
          </cell>
          <cell r="F169" t="str">
            <v>Caduco/Cancelado</v>
          </cell>
        </row>
        <row r="170">
          <cell r="C170" t="str">
            <v>100890352</v>
          </cell>
          <cell r="D170" t="str">
            <v>25351.372428/2008-68</v>
          </cell>
          <cell r="E170" t="str">
            <v>MERCK S/A - 33.069.212/0001-84</v>
          </cell>
          <cell r="F170" t="str">
            <v>Caduco/Cancelado</v>
          </cell>
        </row>
        <row r="171">
          <cell r="C171" t="str">
            <v>100890313</v>
          </cell>
          <cell r="D171" t="str">
            <v>25351.073073/2003-12</v>
          </cell>
          <cell r="E171" t="str">
            <v>MERCK S/A - 33.069.212/0001-84</v>
          </cell>
          <cell r="F171" t="str">
            <v>Caduco/Cancelado</v>
          </cell>
        </row>
        <row r="172">
          <cell r="C172" t="str">
            <v>100890385</v>
          </cell>
          <cell r="D172" t="str">
            <v>25351.531448/2014-25</v>
          </cell>
          <cell r="E172" t="str">
            <v>MERCK S/A - 33.069.212/0001-84</v>
          </cell>
          <cell r="F172" t="str">
            <v>Válido</v>
          </cell>
        </row>
        <row r="173">
          <cell r="C173" t="str">
            <v>100890382</v>
          </cell>
          <cell r="D173" t="str">
            <v>25351.368529/2008-34</v>
          </cell>
          <cell r="E173" t="str">
            <v>MERCK S/A - 33.069.212/0001-84</v>
          </cell>
          <cell r="F173" t="str">
            <v>Válido</v>
          </cell>
        </row>
        <row r="174">
          <cell r="C174" t="str">
            <v>100890260</v>
          </cell>
          <cell r="D174" t="str">
            <v>25351.022002/00-00</v>
          </cell>
          <cell r="E174" t="str">
            <v>MERCK S/A - 33.069.212/0001-84</v>
          </cell>
          <cell r="F174" t="str">
            <v>Caduco/Cancelado</v>
          </cell>
        </row>
        <row r="175">
          <cell r="C175" t="str">
            <v>100890312</v>
          </cell>
          <cell r="D175" t="str">
            <v>25351.023780/2003-68</v>
          </cell>
          <cell r="E175" t="str">
            <v>MERCK S/A - 33.069.212/0001-84</v>
          </cell>
          <cell r="F175" t="str">
            <v>Caduco/Cancelado</v>
          </cell>
        </row>
        <row r="176">
          <cell r="C176" t="str">
            <v>100890348</v>
          </cell>
          <cell r="D176" t="str">
            <v>25351.250027/2006-96</v>
          </cell>
          <cell r="E176" t="str">
            <v>MERCK S/A - 33.069.212/0001-84</v>
          </cell>
          <cell r="F176" t="str">
            <v>Caduco/Cancelado</v>
          </cell>
        </row>
        <row r="177">
          <cell r="C177" t="str">
            <v>100890361</v>
          </cell>
          <cell r="D177" t="str">
            <v>25351.372497/2008-71</v>
          </cell>
          <cell r="E177" t="str">
            <v>MERCK S/A - 33.069.212/0001-84</v>
          </cell>
          <cell r="F177" t="str">
            <v>Caduco/Cancelado</v>
          </cell>
        </row>
        <row r="178">
          <cell r="C178" t="str">
            <v>100890339</v>
          </cell>
          <cell r="D178" t="str">
            <v>25351.207329/2006-44</v>
          </cell>
          <cell r="E178" t="str">
            <v>MERCK S/A - 33.069.212/0001-84</v>
          </cell>
          <cell r="F178" t="str">
            <v>Caduco/Cancelado</v>
          </cell>
        </row>
        <row r="179">
          <cell r="C179" t="str">
            <v>100890344</v>
          </cell>
          <cell r="D179" t="str">
            <v>25351.396100/2006-75</v>
          </cell>
          <cell r="E179" t="str">
            <v>MERCK S/A - 33.069.212/0001-84</v>
          </cell>
          <cell r="F179" t="str">
            <v>Caduco/Cancelado</v>
          </cell>
        </row>
        <row r="180">
          <cell r="C180" t="str">
            <v>100890330</v>
          </cell>
          <cell r="D180" t="str">
            <v>25351.031137/2005-70</v>
          </cell>
          <cell r="E180" t="str">
            <v>MERCK S/A - 33.069.212/0001-84</v>
          </cell>
          <cell r="F180" t="str">
            <v>Válido</v>
          </cell>
        </row>
        <row r="181">
          <cell r="C181" t="str">
            <v>100890256</v>
          </cell>
          <cell r="D181" t="str">
            <v>25000.004384/98-48</v>
          </cell>
          <cell r="E181" t="str">
            <v>MERCK S/A - 33.069.212/0001-84</v>
          </cell>
          <cell r="F181" t="str">
            <v>Caduco/Cancelado</v>
          </cell>
        </row>
        <row r="182">
          <cell r="C182" t="str">
            <v>100890244</v>
          </cell>
          <cell r="D182" t="str">
            <v>25000.021939/99-98</v>
          </cell>
          <cell r="E182" t="str">
            <v>MERCK S/A - 33.069.212/0001-84</v>
          </cell>
          <cell r="F182" t="str">
            <v>Caduco/Cancelado</v>
          </cell>
        </row>
        <row r="183">
          <cell r="C183" t="str">
            <v>100890230</v>
          </cell>
          <cell r="D183" t="str">
            <v>25000.015148/98-57</v>
          </cell>
          <cell r="E183" t="str">
            <v>MERCK S/A - 33.069.212/0001-84</v>
          </cell>
          <cell r="F183" t="str">
            <v>Caduco/Cancelado</v>
          </cell>
        </row>
        <row r="184">
          <cell r="C184" t="str">
            <v>100890250</v>
          </cell>
          <cell r="D184" t="str">
            <v>25000.023357/99-73</v>
          </cell>
          <cell r="E184" t="str">
            <v>MERCK S/A - 33.069.212/0001-84</v>
          </cell>
          <cell r="F184" t="str">
            <v>Caduco/Cancelado</v>
          </cell>
        </row>
        <row r="185">
          <cell r="C185" t="str">
            <v>100890343</v>
          </cell>
          <cell r="D185" t="str">
            <v>25351.048995/2006-34</v>
          </cell>
          <cell r="E185" t="str">
            <v>MERCK S/A - 33.069.212/0001-84</v>
          </cell>
          <cell r="F185" t="str">
            <v>Caduco/Cancelado</v>
          </cell>
        </row>
        <row r="186">
          <cell r="C186" t="str">
            <v>100890225</v>
          </cell>
          <cell r="D186" t="str">
            <v>25000.015146/98-21</v>
          </cell>
          <cell r="E186" t="str">
            <v>MERCK S/A - 33.069.212/0001-84</v>
          </cell>
          <cell r="F186" t="str">
            <v>Caduco/Cancelado</v>
          </cell>
        </row>
        <row r="187">
          <cell r="C187" t="str">
            <v>100890405</v>
          </cell>
          <cell r="D187" t="str">
            <v>25351.317784/2012-90</v>
          </cell>
          <cell r="E187" t="str">
            <v>MERCK S/A - 33.069.212/0001-84</v>
          </cell>
          <cell r="F187" t="str">
            <v>Válido</v>
          </cell>
        </row>
        <row r="188">
          <cell r="C188" t="str">
            <v>100890241</v>
          </cell>
          <cell r="D188" t="str">
            <v>25000.012381/98-13</v>
          </cell>
          <cell r="E188" t="str">
            <v>MERCK S/A - 33.069.212/0001-84</v>
          </cell>
          <cell r="F188" t="str">
            <v>Caduco/Cancelado</v>
          </cell>
        </row>
        <row r="189">
          <cell r="C189" t="str">
            <v>100890252</v>
          </cell>
          <cell r="D189" t="str">
            <v>25000.011931/98-79</v>
          </cell>
          <cell r="E189" t="str">
            <v>MERCK S/A - 33.069.212/0001-84</v>
          </cell>
          <cell r="F189" t="str">
            <v>Caduco/Cancelado</v>
          </cell>
        </row>
        <row r="190">
          <cell r="C190" t="str">
            <v>100890213</v>
          </cell>
          <cell r="D190" t="str">
            <v>25000.013308/96-99</v>
          </cell>
          <cell r="E190" t="str">
            <v>MERCK S/A - 33.069.212/0001-84</v>
          </cell>
          <cell r="F190" t="str">
            <v>Caduco/Cancelado</v>
          </cell>
        </row>
        <row r="191">
          <cell r="C191" t="str">
            <v>100890401</v>
          </cell>
          <cell r="D191" t="str">
            <v>25351.731181/2013-21</v>
          </cell>
          <cell r="E191" t="str">
            <v>MERCK S/A - 33.069.212/0001-84</v>
          </cell>
          <cell r="F191" t="str">
            <v>Válido</v>
          </cell>
        </row>
        <row r="192">
          <cell r="C192" t="str">
            <v>100890406</v>
          </cell>
          <cell r="D192" t="str">
            <v>25351.310604/2018-40</v>
          </cell>
          <cell r="E192" t="str">
            <v>MERCK S/A - 33.069.212/0001-84</v>
          </cell>
          <cell r="F192" t="str">
            <v>Válido</v>
          </cell>
        </row>
        <row r="193">
          <cell r="C193" t="str">
            <v>100890388</v>
          </cell>
          <cell r="D193" t="str">
            <v>25351.199092/2015-10</v>
          </cell>
          <cell r="E193" t="str">
            <v>MERCK S/A - 33.069.212/0001-84</v>
          </cell>
          <cell r="F193" t="str">
            <v>Válido</v>
          </cell>
        </row>
        <row r="194">
          <cell r="C194" t="str">
            <v>100890407</v>
          </cell>
          <cell r="D194" t="str">
            <v>25351.361629/2018-10</v>
          </cell>
          <cell r="E194" t="str">
            <v>MERCK S/A - 33.069.212/0001-84</v>
          </cell>
          <cell r="F194" t="str">
            <v>Válido</v>
          </cell>
        </row>
        <row r="195">
          <cell r="C195" t="str">
            <v>100890357</v>
          </cell>
          <cell r="D195" t="str">
            <v>25351.145681/2009-01</v>
          </cell>
          <cell r="E195" t="str">
            <v>MERCK S/A - 33.069.212/0001-84</v>
          </cell>
          <cell r="F195" t="str">
            <v>Válido</v>
          </cell>
        </row>
        <row r="196">
          <cell r="C196" t="str">
            <v>100890391</v>
          </cell>
          <cell r="D196" t="str">
            <v>25351.060021/2017-81</v>
          </cell>
          <cell r="E196" t="str">
            <v>MERCK S/A - 33.069.212/0001-84</v>
          </cell>
          <cell r="F196" t="str">
            <v>Válido</v>
          </cell>
        </row>
        <row r="197">
          <cell r="C197" t="str">
            <v>100890395</v>
          </cell>
          <cell r="D197" t="str">
            <v>25351.336601/2017-55</v>
          </cell>
          <cell r="E197" t="str">
            <v>MERCK S/A - 33.069.212/0001-84</v>
          </cell>
          <cell r="F197" t="str">
            <v>Válido</v>
          </cell>
        </row>
        <row r="198">
          <cell r="C198" t="str">
            <v>100890293</v>
          </cell>
          <cell r="D198" t="str">
            <v>25351.168620/2002-66</v>
          </cell>
          <cell r="E198" t="str">
            <v>MERCK S/A - 33.069.212/0001-84</v>
          </cell>
          <cell r="F198" t="str">
            <v>Caduco/Cancelado</v>
          </cell>
        </row>
        <row r="199">
          <cell r="C199" t="str">
            <v>100890317</v>
          </cell>
          <cell r="D199" t="str">
            <v>25351.035345/2003-86</v>
          </cell>
          <cell r="E199" t="str">
            <v>MERCK S/A - 33.069.212/0001-84</v>
          </cell>
          <cell r="F199" t="str">
            <v>Caduco/Cancelado</v>
          </cell>
        </row>
        <row r="200">
          <cell r="C200" t="str">
            <v>100890324</v>
          </cell>
          <cell r="D200" t="str">
            <v>25351.104784/2005-16</v>
          </cell>
          <cell r="E200" t="str">
            <v>MERCK S/A - 33.069.212/0001-84</v>
          </cell>
          <cell r="F200" t="str">
            <v>Caduco/Cancelado</v>
          </cell>
        </row>
        <row r="201">
          <cell r="C201" t="str">
            <v>100890393</v>
          </cell>
          <cell r="D201" t="str">
            <v>25351.238890/2017-28</v>
          </cell>
          <cell r="E201" t="str">
            <v>MERCK S/A - 33.069.212/0001-84</v>
          </cell>
          <cell r="F201" t="str">
            <v>Válido</v>
          </cell>
        </row>
        <row r="202">
          <cell r="C202" t="str">
            <v>100890390</v>
          </cell>
          <cell r="D202" t="str">
            <v>25351.224085/2016-36</v>
          </cell>
          <cell r="E202" t="str">
            <v>MERCK S/A - 33.069.212/0001-84</v>
          </cell>
          <cell r="F202" t="str">
            <v>Caduco/Cancelado</v>
          </cell>
        </row>
        <row r="203">
          <cell r="C203" t="str">
            <v>100890397</v>
          </cell>
          <cell r="D203" t="str">
            <v>25351.132086/2017-06</v>
          </cell>
          <cell r="E203" t="str">
            <v>MERCK S/A - 33.069.212/0001-84</v>
          </cell>
          <cell r="F203" t="str">
            <v>Válido</v>
          </cell>
        </row>
        <row r="204">
          <cell r="C204" t="str">
            <v>100890318</v>
          </cell>
          <cell r="D204" t="str">
            <v>25351.190859/2005-65</v>
          </cell>
          <cell r="E204" t="str">
            <v>MERCK S/A - 33.069.212/0001-84</v>
          </cell>
          <cell r="F204" t="str">
            <v>Caduco/Cancelado</v>
          </cell>
        </row>
        <row r="205">
          <cell r="C205" t="str">
            <v>100890333</v>
          </cell>
          <cell r="D205" t="str">
            <v>25351.020482/2006-69</v>
          </cell>
          <cell r="E205" t="str">
            <v>MERCK S/A - 33.069.212/0001-84</v>
          </cell>
          <cell r="F205" t="str">
            <v>Válido</v>
          </cell>
        </row>
        <row r="206">
          <cell r="C206" t="str">
            <v>100890402</v>
          </cell>
          <cell r="D206" t="str">
            <v>25351.200602/2018-43</v>
          </cell>
          <cell r="E206" t="str">
            <v>MERCK S/A - 33.069.212/0001-84</v>
          </cell>
          <cell r="F206" t="str">
            <v>Válido</v>
          </cell>
        </row>
        <row r="207">
          <cell r="C207" t="str">
            <v>100890400</v>
          </cell>
          <cell r="D207" t="str">
            <v>25351.665063/2017-11</v>
          </cell>
          <cell r="E207" t="str">
            <v>MERCK S/A - 33.069.212/0001-84</v>
          </cell>
          <cell r="F207" t="str">
            <v>Caduco/Cancelado</v>
          </cell>
        </row>
        <row r="208">
          <cell r="C208" t="str">
            <v>100890396</v>
          </cell>
          <cell r="D208" t="str">
            <v>25351.355333/2017-71</v>
          </cell>
          <cell r="E208" t="str">
            <v>MERCK S/A - 33.069.212/0001-84</v>
          </cell>
          <cell r="F208" t="str">
            <v>Válido</v>
          </cell>
        </row>
        <row r="209">
          <cell r="C209" t="str">
            <v>100890392</v>
          </cell>
          <cell r="D209" t="str">
            <v>25351.129678/2017-71</v>
          </cell>
          <cell r="E209" t="str">
            <v>MERCK S/A - 33.069.212/0001-84</v>
          </cell>
          <cell r="F209" t="str">
            <v>Válido</v>
          </cell>
        </row>
        <row r="210">
          <cell r="C210" t="str">
            <v>100890307</v>
          </cell>
          <cell r="D210" t="str">
            <v>25351.023427/2003-88</v>
          </cell>
          <cell r="E210" t="str">
            <v>MERCK S/A - 33.069.212/0001-84</v>
          </cell>
          <cell r="F210" t="str">
            <v>Caduco/Cancelado</v>
          </cell>
        </row>
        <row r="211">
          <cell r="C211" t="str">
            <v>100890320</v>
          </cell>
          <cell r="D211" t="str">
            <v>25351.063601/2005-97</v>
          </cell>
          <cell r="E211" t="str">
            <v>MERCK S/A - 33.069.212/0001-84</v>
          </cell>
          <cell r="F211" t="str">
            <v>Caduco/Cancelado</v>
          </cell>
        </row>
        <row r="212">
          <cell r="C212" t="str">
            <v>100890346</v>
          </cell>
          <cell r="D212" t="str">
            <v>25351.136242/2006-85</v>
          </cell>
          <cell r="E212" t="str">
            <v>MERCK S/A - 33.069.212/0001-84</v>
          </cell>
          <cell r="F212" t="str">
            <v>Caduco/Cancelado</v>
          </cell>
        </row>
        <row r="213">
          <cell r="C213" t="str">
            <v>100890310</v>
          </cell>
          <cell r="D213" t="str">
            <v>25351.062213/2003-27</v>
          </cell>
          <cell r="E213" t="str">
            <v>MERCK S/A - 33.069.212/0001-84</v>
          </cell>
          <cell r="F213" t="str">
            <v>Caduco/Cancelado</v>
          </cell>
        </row>
        <row r="214">
          <cell r="C214" t="str">
            <v>100890277</v>
          </cell>
          <cell r="D214" t="str">
            <v>25351.025071/00-21</v>
          </cell>
          <cell r="E214" t="str">
            <v>MERCK S/A - 33.069.212/0001-84</v>
          </cell>
          <cell r="F214" t="str">
            <v>Válido</v>
          </cell>
        </row>
        <row r="215">
          <cell r="C215" t="str">
            <v>100890362</v>
          </cell>
          <cell r="D215" t="str">
            <v>25351.185940/2007-95</v>
          </cell>
          <cell r="E215" t="str">
            <v>MERCK S/A - 33.069.212/0001-84</v>
          </cell>
          <cell r="F215" t="str">
            <v>Válido</v>
          </cell>
        </row>
        <row r="216">
          <cell r="C216" t="str">
            <v>100890383</v>
          </cell>
          <cell r="D216" t="str">
            <v>25351.515018/2012-72</v>
          </cell>
          <cell r="E216" t="str">
            <v>MERCK S/A - 33.069.212/0001-84</v>
          </cell>
          <cell r="F216" t="str">
            <v>Válido</v>
          </cell>
        </row>
        <row r="217">
          <cell r="C217" t="str">
            <v>100890302</v>
          </cell>
          <cell r="D217" t="str">
            <v>25351.026087/2003-47</v>
          </cell>
          <cell r="E217" t="str">
            <v>MERCK S/A - 33.069.212/0001-84</v>
          </cell>
          <cell r="F217" t="str">
            <v>Caduco/Cancelado</v>
          </cell>
        </row>
        <row r="218">
          <cell r="C218" t="str">
            <v>100890234</v>
          </cell>
          <cell r="D218" t="str">
            <v>25000.007124/99-14</v>
          </cell>
          <cell r="E218" t="str">
            <v>MERCK S/A - 33.069.212/0001-84</v>
          </cell>
          <cell r="F218" t="str">
            <v>Caduco/Cancelado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Integração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showGridLines="0" zoomScaleNormal="100" workbookViewId="0">
      <pane ySplit="3" topLeftCell="A4" activePane="bottomLeft" state="frozen"/>
      <selection pane="bottomLeft" activeCell="K18" sqref="K18:L18"/>
    </sheetView>
  </sheetViews>
  <sheetFormatPr defaultColWidth="9.140625" defaultRowHeight="12.75" x14ac:dyDescent="0.2"/>
  <cols>
    <col min="1" max="1" width="8.28515625" style="14" customWidth="1"/>
    <col min="2" max="2" width="24" style="14" customWidth="1"/>
    <col min="3" max="3" width="20.42578125" style="14" customWidth="1"/>
    <col min="4" max="4" width="13.28515625" style="16" bestFit="1" customWidth="1"/>
    <col min="5" max="5" width="2.140625" style="16" customWidth="1"/>
    <col min="6" max="6" width="3.85546875" style="16" customWidth="1"/>
    <col min="7" max="7" width="3.5703125" style="16" customWidth="1"/>
    <col min="8" max="8" width="9.85546875" style="14" customWidth="1"/>
    <col min="9" max="9" width="8.5703125" style="14" bestFit="1" customWidth="1"/>
    <col min="10" max="10" width="1.5703125" style="14" bestFit="1" customWidth="1"/>
    <col min="11" max="12" width="12.140625" style="14" customWidth="1"/>
    <col min="13" max="13" width="9.140625" style="14"/>
    <col min="14" max="14" width="10.140625" style="14" bestFit="1" customWidth="1"/>
    <col min="15" max="16384" width="9.140625" style="14"/>
  </cols>
  <sheetData>
    <row r="1" spans="1:19" ht="18" x14ac:dyDescent="0.25">
      <c r="A1" s="11" t="s">
        <v>941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3"/>
      <c r="P1" s="13"/>
      <c r="Q1" s="13"/>
    </row>
    <row r="2" spans="1:19" ht="15" x14ac:dyDescent="0.2">
      <c r="A2" s="15"/>
      <c r="B2" s="15"/>
    </row>
    <row r="3" spans="1:19" ht="30.75" thickBot="1" x14ac:dyDescent="0.25">
      <c r="A3" s="34" t="s">
        <v>926</v>
      </c>
      <c r="B3" s="34" t="s">
        <v>876</v>
      </c>
      <c r="C3" s="34" t="s">
        <v>877</v>
      </c>
      <c r="D3" s="34" t="s">
        <v>878</v>
      </c>
      <c r="F3" s="19" t="s">
        <v>879</v>
      </c>
      <c r="G3" s="18"/>
      <c r="H3" s="18"/>
      <c r="I3" s="18"/>
      <c r="J3" s="18"/>
      <c r="K3" s="18"/>
      <c r="L3" s="18"/>
      <c r="M3" s="18"/>
      <c r="N3" s="18"/>
      <c r="O3" s="18"/>
    </row>
    <row r="4" spans="1:19" s="18" customFormat="1" x14ac:dyDescent="0.2">
      <c r="A4" s="33" t="s">
        <v>880</v>
      </c>
      <c r="B4" s="33">
        <v>3.8E-3</v>
      </c>
      <c r="C4" s="33">
        <f>B4</f>
        <v>3.8E-3</v>
      </c>
      <c r="D4" s="33" t="s">
        <v>881</v>
      </c>
      <c r="F4" s="19" t="s">
        <v>882</v>
      </c>
    </row>
    <row r="5" spans="1:19" s="18" customFormat="1" ht="14.25" x14ac:dyDescent="0.2">
      <c r="A5" s="33" t="s">
        <v>883</v>
      </c>
      <c r="B5" s="33">
        <v>3.3E-3</v>
      </c>
      <c r="C5" s="33">
        <f t="shared" ref="C5:C17" si="0">(1+(C4))*(1+(B5))/1-1</f>
        <v>7.112540000000056E-3</v>
      </c>
      <c r="D5" s="33" t="s">
        <v>881</v>
      </c>
      <c r="F5" s="20" t="s">
        <v>927</v>
      </c>
      <c r="N5" s="35">
        <f>(1+C17)/(1+C5)-1</f>
        <v>2.8447963662471709E-2</v>
      </c>
      <c r="O5" s="21" t="s">
        <v>887</v>
      </c>
    </row>
    <row r="6" spans="1:19" s="18" customFormat="1" ht="14.25" x14ac:dyDescent="0.2">
      <c r="A6" s="33" t="s">
        <v>884</v>
      </c>
      <c r="B6" s="33">
        <v>2.5000000000000001E-3</v>
      </c>
      <c r="C6" s="33">
        <f t="shared" si="0"/>
        <v>9.6303213499999707E-3</v>
      </c>
      <c r="D6" s="33" t="s">
        <v>881</v>
      </c>
      <c r="F6" s="20" t="s">
        <v>928</v>
      </c>
      <c r="N6" s="37">
        <v>7.4999999999999997E-3</v>
      </c>
      <c r="O6" s="105" t="s">
        <v>925</v>
      </c>
      <c r="R6" s="20" t="s">
        <v>885</v>
      </c>
    </row>
    <row r="7" spans="1:19" s="18" customFormat="1" ht="14.25" x14ac:dyDescent="0.2">
      <c r="A7" s="33" t="s">
        <v>886</v>
      </c>
      <c r="B7" s="33">
        <v>1.4E-3</v>
      </c>
      <c r="C7" s="33">
        <f t="shared" si="0"/>
        <v>1.1043803799890117E-2</v>
      </c>
      <c r="D7" s="33" t="s">
        <v>881</v>
      </c>
      <c r="F7" s="20" t="s">
        <v>929</v>
      </c>
      <c r="N7" s="36">
        <v>0</v>
      </c>
      <c r="O7" s="109" t="s">
        <v>939</v>
      </c>
      <c r="Q7" s="106"/>
      <c r="S7" s="20"/>
    </row>
    <row r="8" spans="1:19" s="18" customFormat="1" ht="14.25" x14ac:dyDescent="0.2">
      <c r="A8" s="33" t="s">
        <v>888</v>
      </c>
      <c r="B8" s="33">
        <v>3.0999999999999999E-3</v>
      </c>
      <c r="C8" s="33">
        <f t="shared" si="0"/>
        <v>1.4178039591669966E-2</v>
      </c>
      <c r="D8" s="33" t="s">
        <v>881</v>
      </c>
      <c r="F8" s="20" t="s">
        <v>930</v>
      </c>
      <c r="N8" s="36" t="s">
        <v>889</v>
      </c>
      <c r="O8" s="21" t="s">
        <v>887</v>
      </c>
    </row>
    <row r="9" spans="1:19" s="18" customFormat="1" x14ac:dyDescent="0.2">
      <c r="A9" s="33" t="s">
        <v>890</v>
      </c>
      <c r="B9" s="33">
        <v>-2.3E-3</v>
      </c>
      <c r="C9" s="33">
        <f t="shared" si="0"/>
        <v>1.1845430100609233E-2</v>
      </c>
      <c r="D9" s="33" t="s">
        <v>881</v>
      </c>
      <c r="G9" s="22" t="s">
        <v>891</v>
      </c>
    </row>
    <row r="10" spans="1:19" s="18" customFormat="1" x14ac:dyDescent="0.2">
      <c r="A10" s="33" t="s">
        <v>892</v>
      </c>
      <c r="B10" s="33">
        <v>2.3999999999999998E-3</v>
      </c>
      <c r="C10" s="33">
        <f t="shared" si="0"/>
        <v>1.4273859132850619E-2</v>
      </c>
      <c r="D10" s="33" t="s">
        <v>881</v>
      </c>
      <c r="F10" s="23"/>
      <c r="G10" s="20" t="s">
        <v>893</v>
      </c>
    </row>
    <row r="11" spans="1:19" s="18" customFormat="1" x14ac:dyDescent="0.2">
      <c r="A11" s="33" t="s">
        <v>894</v>
      </c>
      <c r="B11" s="33">
        <v>1.9E-3</v>
      </c>
      <c r="C11" s="33">
        <f t="shared" si="0"/>
        <v>1.6200979465203158E-2</v>
      </c>
      <c r="D11" s="33" t="s">
        <v>881</v>
      </c>
      <c r="F11" s="17"/>
      <c r="G11" s="20" t="s">
        <v>895</v>
      </c>
      <c r="Q11" s="108">
        <v>2.3945000000000001E-2</v>
      </c>
    </row>
    <row r="12" spans="1:19" s="18" customFormat="1" x14ac:dyDescent="0.2">
      <c r="A12" s="33" t="s">
        <v>896</v>
      </c>
      <c r="B12" s="33">
        <v>1.6000000000000001E-3</v>
      </c>
      <c r="C12" s="33">
        <f t="shared" si="0"/>
        <v>1.782690103234752E-2</v>
      </c>
      <c r="D12" s="33" t="s">
        <v>881</v>
      </c>
      <c r="F12" s="20"/>
      <c r="G12" s="22" t="s">
        <v>897</v>
      </c>
      <c r="H12" s="16"/>
      <c r="I12" s="16"/>
      <c r="J12" s="16"/>
      <c r="L12" s="14"/>
      <c r="M12" s="14"/>
      <c r="N12" s="14"/>
    </row>
    <row r="13" spans="1:19" s="18" customFormat="1" x14ac:dyDescent="0.2">
      <c r="A13" s="33" t="s">
        <v>898</v>
      </c>
      <c r="B13" s="33">
        <v>4.1999999999999997E-3</v>
      </c>
      <c r="C13" s="33">
        <f t="shared" si="0"/>
        <v>2.210177401668334E-2</v>
      </c>
      <c r="D13" s="33" t="s">
        <v>881</v>
      </c>
      <c r="F13" s="16"/>
      <c r="G13" s="22" t="s">
        <v>899</v>
      </c>
      <c r="H13" s="16"/>
      <c r="I13" s="16"/>
      <c r="J13" s="16"/>
      <c r="K13" s="24"/>
      <c r="L13" s="14"/>
      <c r="M13" s="14"/>
      <c r="N13" s="14"/>
    </row>
    <row r="14" spans="1:19" s="18" customFormat="1" x14ac:dyDescent="0.2">
      <c r="A14" s="33" t="s">
        <v>900</v>
      </c>
      <c r="B14" s="33">
        <v>2.8E-3</v>
      </c>
      <c r="C14" s="33">
        <f t="shared" si="0"/>
        <v>2.4963658983929937E-2</v>
      </c>
      <c r="D14" s="33" t="s">
        <v>881</v>
      </c>
      <c r="E14" s="17"/>
      <c r="F14" s="16"/>
      <c r="G14" s="22" t="s">
        <v>901</v>
      </c>
      <c r="H14" s="16"/>
      <c r="I14" s="16"/>
      <c r="J14" s="16"/>
      <c r="K14" s="24"/>
      <c r="L14" s="14"/>
      <c r="M14" s="14"/>
      <c r="N14" s="14"/>
    </row>
    <row r="15" spans="1:19" s="18" customFormat="1" ht="15" customHeight="1" x14ac:dyDescent="0.2">
      <c r="A15" s="33" t="s">
        <v>902</v>
      </c>
      <c r="B15" s="33">
        <v>4.4000000000000003E-3</v>
      </c>
      <c r="C15" s="33">
        <f t="shared" si="0"/>
        <v>2.9473499083459087E-2</v>
      </c>
      <c r="D15" s="33" t="s">
        <v>881</v>
      </c>
      <c r="G15" s="22" t="s">
        <v>903</v>
      </c>
      <c r="H15" s="16"/>
      <c r="I15" s="16"/>
      <c r="J15" s="16"/>
      <c r="K15" s="24"/>
      <c r="L15" s="14"/>
      <c r="M15" s="14"/>
      <c r="N15" s="14"/>
    </row>
    <row r="16" spans="1:19" s="18" customFormat="1" x14ac:dyDescent="0.2">
      <c r="A16" s="33" t="s">
        <v>904</v>
      </c>
      <c r="B16" s="33">
        <v>2.8999999999999998E-3</v>
      </c>
      <c r="C16" s="33">
        <f t="shared" si="0"/>
        <v>3.2458972230801075E-2</v>
      </c>
      <c r="D16" s="33" t="s">
        <v>881</v>
      </c>
      <c r="F16" s="16"/>
      <c r="G16" s="22" t="s">
        <v>905</v>
      </c>
      <c r="H16" s="16"/>
      <c r="I16" s="16"/>
      <c r="J16" s="16"/>
      <c r="K16" s="25"/>
      <c r="L16" s="14"/>
      <c r="M16" s="14"/>
      <c r="N16" s="14"/>
    </row>
    <row r="17" spans="1:19" s="18" customFormat="1" x14ac:dyDescent="0.2">
      <c r="A17" s="33" t="s">
        <v>906</v>
      </c>
      <c r="B17" s="33">
        <v>3.2000000000000002E-3</v>
      </c>
      <c r="C17" s="33">
        <f t="shared" si="0"/>
        <v>3.5762840941939711E-2</v>
      </c>
      <c r="D17" s="33" t="s">
        <v>881</v>
      </c>
      <c r="G17" s="22" t="s">
        <v>907</v>
      </c>
      <c r="H17" s="16"/>
      <c r="I17" s="16"/>
      <c r="J17" s="16"/>
      <c r="K17" s="25"/>
      <c r="L17" s="14"/>
      <c r="M17" s="14"/>
      <c r="N17" s="14"/>
    </row>
    <row r="18" spans="1:19" ht="30" customHeight="1" x14ac:dyDescent="0.2">
      <c r="A18" s="26"/>
      <c r="E18" s="189" t="s">
        <v>937</v>
      </c>
      <c r="F18" s="189"/>
      <c r="G18" s="189"/>
      <c r="H18" s="189"/>
      <c r="I18" s="18"/>
      <c r="J18" s="18"/>
      <c r="K18" s="190" t="s">
        <v>908</v>
      </c>
      <c r="L18" s="190"/>
      <c r="M18" s="18"/>
      <c r="N18" s="18"/>
      <c r="O18" s="18"/>
      <c r="P18" s="18"/>
      <c r="R18" s="18"/>
      <c r="S18" s="18"/>
    </row>
    <row r="19" spans="1:19" x14ac:dyDescent="0.2">
      <c r="A19" s="26"/>
      <c r="D19" s="14"/>
      <c r="E19" s="36"/>
      <c r="F19" s="39" t="s">
        <v>911</v>
      </c>
      <c r="G19" s="38">
        <v>1</v>
      </c>
      <c r="H19" s="36">
        <f>N5-N6+N6+N7</f>
        <v>2.8447963662471709E-2</v>
      </c>
      <c r="K19" s="113">
        <v>2013</v>
      </c>
      <c r="L19" s="114">
        <v>3.61E-2</v>
      </c>
      <c r="O19" s="18"/>
      <c r="R19" s="18"/>
      <c r="S19" s="18"/>
    </row>
    <row r="20" spans="1:19" x14ac:dyDescent="0.2">
      <c r="A20" s="26"/>
      <c r="D20" s="14"/>
      <c r="E20" s="36"/>
      <c r="F20" s="39" t="s">
        <v>911</v>
      </c>
      <c r="G20" s="38">
        <v>2</v>
      </c>
      <c r="H20" s="36">
        <f>N5-N6/2+N7</f>
        <v>2.4697963662471709E-2</v>
      </c>
      <c r="I20" s="18"/>
      <c r="J20" s="18"/>
      <c r="K20" s="113">
        <v>2014</v>
      </c>
      <c r="L20" s="114">
        <v>4.6600000000000003E-2</v>
      </c>
      <c r="N20" s="18"/>
      <c r="O20" s="18"/>
      <c r="R20" s="18"/>
      <c r="S20" s="18"/>
    </row>
    <row r="21" spans="1:19" x14ac:dyDescent="0.2">
      <c r="D21" s="14"/>
      <c r="E21" s="36"/>
      <c r="F21" s="39" t="s">
        <v>911</v>
      </c>
      <c r="G21" s="38">
        <v>3</v>
      </c>
      <c r="H21" s="36">
        <f>N5-N6+N7</f>
        <v>2.0947963662471709E-2</v>
      </c>
      <c r="I21" s="18"/>
      <c r="J21" s="27"/>
      <c r="K21" s="113">
        <v>2015</v>
      </c>
      <c r="L21" s="114">
        <v>2.7029999999999998E-2</v>
      </c>
      <c r="N21" s="18"/>
    </row>
    <row r="22" spans="1:19" x14ac:dyDescent="0.2">
      <c r="D22" s="24"/>
      <c r="E22" s="40"/>
      <c r="F22" s="41"/>
      <c r="G22" s="41" t="s">
        <v>940</v>
      </c>
      <c r="H22" s="40">
        <v>2.4299999999999999E-2</v>
      </c>
      <c r="I22" s="18"/>
      <c r="J22" s="28"/>
      <c r="K22" s="113">
        <v>2016</v>
      </c>
      <c r="L22" s="114">
        <v>0</v>
      </c>
    </row>
    <row r="23" spans="1:19" x14ac:dyDescent="0.2">
      <c r="B23" s="29"/>
      <c r="J23" s="28"/>
      <c r="K23" s="113">
        <v>2017</v>
      </c>
      <c r="L23" s="114">
        <v>3.4000000000000002E-2</v>
      </c>
      <c r="O23" s="18"/>
      <c r="P23" s="18"/>
    </row>
    <row r="24" spans="1:19" x14ac:dyDescent="0.2">
      <c r="B24" s="30"/>
      <c r="C24" s="31"/>
      <c r="G24" s="18"/>
      <c r="H24" s="104"/>
      <c r="I24" s="18"/>
      <c r="J24" s="28"/>
      <c r="K24" s="115" t="s">
        <v>909</v>
      </c>
      <c r="L24" s="116">
        <f>AVERAGE(L19:L23)</f>
        <v>2.8746000000000001E-2</v>
      </c>
      <c r="O24" s="18"/>
      <c r="P24" s="18"/>
      <c r="Q24" s="18"/>
      <c r="R24" s="18"/>
    </row>
    <row r="25" spans="1:19" x14ac:dyDescent="0.2">
      <c r="B25" s="30"/>
      <c r="H25" s="104"/>
      <c r="K25" s="117" t="s">
        <v>910</v>
      </c>
      <c r="L25" s="118"/>
      <c r="R25" s="18"/>
    </row>
    <row r="26" spans="1:19" x14ac:dyDescent="0.2">
      <c r="A26" s="32"/>
      <c r="B26" s="30"/>
      <c r="H26" s="104"/>
      <c r="R26" s="18"/>
    </row>
    <row r="27" spans="1:19" x14ac:dyDescent="0.2">
      <c r="R27" s="18"/>
    </row>
    <row r="28" spans="1:19" x14ac:dyDescent="0.2">
      <c r="B28" s="107" t="s">
        <v>931</v>
      </c>
      <c r="R28" s="18"/>
    </row>
    <row r="29" spans="1:19" x14ac:dyDescent="0.2">
      <c r="B29" s="107" t="s">
        <v>932</v>
      </c>
      <c r="R29" s="18"/>
    </row>
    <row r="30" spans="1:19" x14ac:dyDescent="0.2">
      <c r="B30" s="107" t="s">
        <v>933</v>
      </c>
    </row>
    <row r="31" spans="1:19" x14ac:dyDescent="0.2">
      <c r="B31" s="107" t="s">
        <v>934</v>
      </c>
    </row>
    <row r="32" spans="1:19" x14ac:dyDescent="0.2">
      <c r="B32" s="107" t="s">
        <v>935</v>
      </c>
    </row>
    <row r="33" spans="2:2" x14ac:dyDescent="0.2">
      <c r="B33" s="107" t="s">
        <v>936</v>
      </c>
    </row>
    <row r="34" spans="2:2" x14ac:dyDescent="0.2">
      <c r="B34" s="107" t="s">
        <v>938</v>
      </c>
    </row>
    <row r="35" spans="2:2" x14ac:dyDescent="0.2">
      <c r="B35" s="107"/>
    </row>
    <row r="36" spans="2:2" x14ac:dyDescent="0.2">
      <c r="B36" s="107"/>
    </row>
  </sheetData>
  <sheetProtection sheet="1" objects="1" scenarios="1"/>
  <mergeCells count="2">
    <mergeCell ref="E18:H18"/>
    <mergeCell ref="K18:L18"/>
  </mergeCells>
  <printOptions horizontalCentered="1"/>
  <pageMargins left="1.3779527559055118" right="0.78740157480314965" top="0.39370078740157483" bottom="0.59055118110236227" header="0.23622047244094491" footer="0.23622047244094491"/>
  <pageSetup paperSize="9" scale="70" fitToHeight="0" orientation="portrait" horizontalDpi="4294967295" r:id="rId1"/>
  <headerFooter alignWithMargins="0">
    <oddFooter>&amp;RPág. 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234E-FB43-4D9A-BBFA-EFD3C84F79D0}">
  <dimension ref="A1:AD66"/>
  <sheetViews>
    <sheetView showGridLines="0" zoomScaleNormal="100" workbookViewId="0">
      <pane ySplit="6" topLeftCell="A7" activePane="bottomLeft" state="frozen"/>
      <selection pane="bottomLeft" activeCell="D25" sqref="D25"/>
    </sheetView>
  </sheetViews>
  <sheetFormatPr defaultColWidth="9.140625" defaultRowHeight="12.75" outlineLevelCol="1" x14ac:dyDescent="0.2"/>
  <cols>
    <col min="1" max="1" width="1.7109375" style="1" customWidth="1"/>
    <col min="2" max="2" width="17.140625" style="1" customWidth="1"/>
    <col min="3" max="3" width="10.28515625" style="1" customWidth="1" outlineLevel="1"/>
    <col min="4" max="4" width="16.140625" style="1" customWidth="1" outlineLevel="1"/>
    <col min="5" max="5" width="25.5703125" style="1" customWidth="1" outlineLevel="1"/>
    <col min="6" max="7" width="17.28515625" style="1" customWidth="1" outlineLevel="1"/>
    <col min="8" max="8" width="13.85546875" style="166" customWidth="1" outlineLevel="1"/>
    <col min="9" max="9" width="16.5703125" style="171" customWidth="1" outlineLevel="1"/>
    <col min="10" max="10" width="14.7109375" style="1" customWidth="1"/>
    <col min="11" max="11" width="36.85546875" style="1" customWidth="1"/>
    <col min="12" max="12" width="30.85546875" style="1" customWidth="1" outlineLevel="1"/>
    <col min="13" max="13" width="9.28515625" style="5" customWidth="1"/>
    <col min="14" max="14" width="10.28515625" style="5" customWidth="1"/>
    <col min="15" max="15" width="11.7109375" style="5" customWidth="1"/>
    <col min="16" max="17" width="9.28515625" style="5" customWidth="1"/>
    <col min="18" max="18" width="10.28515625" style="5" customWidth="1"/>
    <col min="19" max="19" width="9.28515625" style="5" customWidth="1"/>
    <col min="20" max="20" width="10.28515625" style="5" customWidth="1"/>
    <col min="21" max="21" width="9.28515625" style="5" customWidth="1"/>
    <col min="22" max="22" width="10.28515625" style="5" customWidth="1"/>
    <col min="23" max="24" width="9.140625" style="5" customWidth="1"/>
    <col min="25" max="27" width="9.28515625" style="5" customWidth="1"/>
    <col min="28" max="28" width="10.28515625" style="5" customWidth="1"/>
    <col min="29" max="29" width="9.28515625" style="5" customWidth="1"/>
    <col min="30" max="30" width="10.28515625" style="5" customWidth="1"/>
    <col min="31" max="31" width="13.28515625" bestFit="1" customWidth="1"/>
  </cols>
  <sheetData>
    <row r="1" spans="1:30" x14ac:dyDescent="0.2">
      <c r="A1" s="46"/>
      <c r="B1" s="46"/>
      <c r="C1" s="46"/>
      <c r="D1" s="46"/>
      <c r="E1" s="46"/>
      <c r="F1" s="46"/>
      <c r="G1" s="46"/>
      <c r="H1" s="154"/>
      <c r="I1" s="167"/>
      <c r="J1" s="46"/>
      <c r="K1" s="46"/>
      <c r="L1" s="46"/>
      <c r="M1" s="47" t="s">
        <v>959</v>
      </c>
      <c r="N1" s="47"/>
      <c r="O1" s="47" t="s">
        <v>960</v>
      </c>
      <c r="P1" s="47"/>
      <c r="Q1" s="47" t="s">
        <v>965</v>
      </c>
      <c r="R1" s="47"/>
      <c r="S1" s="47" t="s">
        <v>961</v>
      </c>
      <c r="T1" s="47"/>
      <c r="U1" s="47" t="s">
        <v>962</v>
      </c>
      <c r="V1" s="47"/>
      <c r="W1" s="47"/>
      <c r="X1" s="47"/>
      <c r="Y1" s="47" t="s">
        <v>966</v>
      </c>
      <c r="Z1" s="47"/>
      <c r="AA1" s="47" t="s">
        <v>964</v>
      </c>
      <c r="AB1" s="47"/>
      <c r="AC1" s="47" t="s">
        <v>963</v>
      </c>
      <c r="AD1" s="47"/>
    </row>
    <row r="2" spans="1:30" ht="22.5" customHeight="1" thickBot="1" x14ac:dyDescent="0.25">
      <c r="A2" s="4"/>
      <c r="B2" s="11" t="s">
        <v>1097</v>
      </c>
      <c r="C2" s="4"/>
      <c r="D2" s="4"/>
      <c r="E2" s="4"/>
      <c r="F2" s="4"/>
      <c r="G2" s="4"/>
      <c r="H2" s="155"/>
      <c r="I2" s="168"/>
      <c r="J2" s="130"/>
      <c r="K2" s="130"/>
      <c r="L2" s="4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0" ht="16.5" thickBot="1" x14ac:dyDescent="0.25">
      <c r="A3" s="7"/>
      <c r="B3" s="195" t="s">
        <v>1060</v>
      </c>
      <c r="C3" s="195"/>
      <c r="D3" s="48"/>
      <c r="E3" s="153"/>
      <c r="F3" s="48"/>
      <c r="G3" s="48"/>
      <c r="H3" s="156"/>
      <c r="I3" s="169"/>
      <c r="J3" s="48"/>
      <c r="K3" s="153"/>
      <c r="L3" s="48"/>
      <c r="M3" s="191" t="s">
        <v>339</v>
      </c>
      <c r="N3" s="192"/>
      <c r="O3" s="191" t="s">
        <v>27</v>
      </c>
      <c r="P3" s="192"/>
      <c r="Q3" s="191" t="s">
        <v>338</v>
      </c>
      <c r="R3" s="192"/>
      <c r="S3" s="191" t="s">
        <v>28</v>
      </c>
      <c r="T3" s="192"/>
      <c r="U3" s="191" t="s">
        <v>36</v>
      </c>
      <c r="V3" s="192"/>
      <c r="W3" s="191" t="s">
        <v>289</v>
      </c>
      <c r="X3" s="192"/>
      <c r="Y3" s="193" t="s">
        <v>677</v>
      </c>
      <c r="Z3" s="194"/>
      <c r="AA3" s="193" t="s">
        <v>678</v>
      </c>
      <c r="AB3" s="194"/>
      <c r="AC3" s="193" t="s">
        <v>679</v>
      </c>
      <c r="AD3" s="194"/>
    </row>
    <row r="4" spans="1:30" ht="5.25" customHeight="1" thickBot="1" x14ac:dyDescent="0.25">
      <c r="A4" s="7"/>
      <c r="B4" s="4"/>
      <c r="C4" s="4"/>
      <c r="D4" s="4"/>
      <c r="E4" s="4"/>
      <c r="F4" s="4"/>
      <c r="G4" s="4"/>
      <c r="H4" s="155"/>
      <c r="I4" s="168"/>
      <c r="J4" s="4"/>
      <c r="K4" s="4"/>
      <c r="L4" s="4"/>
      <c r="M4" s="49"/>
      <c r="N4" s="50"/>
      <c r="O4" s="49"/>
      <c r="P4" s="50"/>
      <c r="Q4" s="49"/>
      <c r="R4" s="50"/>
      <c r="S4" s="49"/>
      <c r="T4" s="50"/>
      <c r="U4" s="49"/>
      <c r="V4" s="50"/>
      <c r="W4" s="49"/>
      <c r="X4" s="50"/>
      <c r="Y4" s="51"/>
      <c r="Z4" s="52"/>
      <c r="AA4" s="51"/>
      <c r="AB4" s="52"/>
      <c r="AC4" s="51"/>
      <c r="AD4" s="52"/>
    </row>
    <row r="5" spans="1:30" ht="12.75" customHeight="1" x14ac:dyDescent="0.2">
      <c r="A5" s="8"/>
      <c r="B5" s="53" t="s">
        <v>577</v>
      </c>
      <c r="C5" s="53"/>
      <c r="D5" s="53" t="s">
        <v>29</v>
      </c>
      <c r="E5" s="53"/>
      <c r="F5" s="53" t="s">
        <v>11</v>
      </c>
      <c r="G5" s="53"/>
      <c r="H5" s="157" t="s">
        <v>15</v>
      </c>
      <c r="I5" s="157" t="s">
        <v>29</v>
      </c>
      <c r="J5" s="53"/>
      <c r="K5" s="53"/>
      <c r="L5" s="53"/>
      <c r="M5" s="49" t="s">
        <v>13</v>
      </c>
      <c r="N5" s="50" t="s">
        <v>14</v>
      </c>
      <c r="O5" s="49" t="s">
        <v>13</v>
      </c>
      <c r="P5" s="50" t="s">
        <v>14</v>
      </c>
      <c r="Q5" s="49" t="s">
        <v>13</v>
      </c>
      <c r="R5" s="50" t="s">
        <v>14</v>
      </c>
      <c r="S5" s="49" t="s">
        <v>13</v>
      </c>
      <c r="T5" s="50" t="s">
        <v>14</v>
      </c>
      <c r="U5" s="49" t="s">
        <v>13</v>
      </c>
      <c r="V5" s="50" t="s">
        <v>14</v>
      </c>
      <c r="W5" s="49" t="s">
        <v>13</v>
      </c>
      <c r="X5" s="50" t="s">
        <v>14</v>
      </c>
      <c r="Y5" s="54" t="s">
        <v>13</v>
      </c>
      <c r="Z5" s="55" t="s">
        <v>14</v>
      </c>
      <c r="AA5" s="54" t="s">
        <v>13</v>
      </c>
      <c r="AB5" s="55" t="s">
        <v>14</v>
      </c>
      <c r="AC5" s="54" t="s">
        <v>13</v>
      </c>
      <c r="AD5" s="55" t="s">
        <v>14</v>
      </c>
    </row>
    <row r="6" spans="1:30" ht="13.5" customHeight="1" thickBot="1" x14ac:dyDescent="0.25">
      <c r="A6" s="8"/>
      <c r="B6" s="182" t="s">
        <v>578</v>
      </c>
      <c r="C6" s="182" t="s">
        <v>579</v>
      </c>
      <c r="D6" s="182" t="s">
        <v>680</v>
      </c>
      <c r="E6" s="182" t="s">
        <v>912</v>
      </c>
      <c r="F6" s="182" t="s">
        <v>12</v>
      </c>
      <c r="G6" s="182"/>
      <c r="H6" s="158" t="s">
        <v>73</v>
      </c>
      <c r="I6" s="158" t="s">
        <v>30</v>
      </c>
      <c r="J6" s="182" t="s">
        <v>575</v>
      </c>
      <c r="K6" s="182" t="s">
        <v>16</v>
      </c>
      <c r="L6" s="182" t="s">
        <v>576</v>
      </c>
      <c r="M6" s="56" t="s">
        <v>17</v>
      </c>
      <c r="N6" s="57" t="s">
        <v>31</v>
      </c>
      <c r="O6" s="56" t="s">
        <v>17</v>
      </c>
      <c r="P6" s="57" t="s">
        <v>31</v>
      </c>
      <c r="Q6" s="56" t="s">
        <v>17</v>
      </c>
      <c r="R6" s="57" t="s">
        <v>31</v>
      </c>
      <c r="S6" s="56" t="s">
        <v>17</v>
      </c>
      <c r="T6" s="57" t="s">
        <v>31</v>
      </c>
      <c r="U6" s="56" t="s">
        <v>17</v>
      </c>
      <c r="V6" s="57" t="s">
        <v>31</v>
      </c>
      <c r="W6" s="56" t="s">
        <v>17</v>
      </c>
      <c r="X6" s="57" t="s">
        <v>31</v>
      </c>
      <c r="Y6" s="58" t="s">
        <v>17</v>
      </c>
      <c r="Z6" s="59" t="s">
        <v>31</v>
      </c>
      <c r="AA6" s="58" t="s">
        <v>17</v>
      </c>
      <c r="AB6" s="59" t="s">
        <v>31</v>
      </c>
      <c r="AC6" s="58" t="s">
        <v>17</v>
      </c>
      <c r="AD6" s="59" t="s">
        <v>31</v>
      </c>
    </row>
    <row r="7" spans="1:30" ht="15" customHeight="1" thickBot="1" x14ac:dyDescent="0.25">
      <c r="A7" s="8"/>
      <c r="B7" s="60" t="s">
        <v>942</v>
      </c>
      <c r="C7" s="60" t="s">
        <v>580</v>
      </c>
      <c r="D7" s="61" t="s">
        <v>681</v>
      </c>
      <c r="E7" s="61" t="s">
        <v>913</v>
      </c>
      <c r="F7" s="181" t="s">
        <v>1099</v>
      </c>
      <c r="G7" s="181" t="str">
        <f>VLOOKUP(LEFT(F7,9),'[1]Consultas - Medicamentos'!$C$1:$F$65536,4,0)</f>
        <v>Caduco/Cancelado</v>
      </c>
      <c r="H7" s="159" t="s">
        <v>76</v>
      </c>
      <c r="I7" s="170" t="s">
        <v>374</v>
      </c>
      <c r="J7" s="110" t="s">
        <v>596</v>
      </c>
      <c r="K7" s="62" t="s">
        <v>24</v>
      </c>
      <c r="L7" s="128" t="s">
        <v>597</v>
      </c>
      <c r="M7" s="63">
        <v>18.920000000000002</v>
      </c>
      <c r="N7" s="64">
        <v>26.16</v>
      </c>
      <c r="O7" s="124">
        <v>18.46</v>
      </c>
      <c r="P7" s="64" t="s">
        <v>1020</v>
      </c>
      <c r="Q7" s="63" t="s">
        <v>1021</v>
      </c>
      <c r="R7" s="64" t="s">
        <v>1022</v>
      </c>
      <c r="S7" s="63" t="s">
        <v>1023</v>
      </c>
      <c r="T7" s="64" t="s">
        <v>1024</v>
      </c>
      <c r="U7" s="63">
        <v>17.2</v>
      </c>
      <c r="V7" s="64">
        <v>23.78</v>
      </c>
      <c r="W7" s="142"/>
      <c r="X7" s="143"/>
      <c r="Y7" s="63">
        <v>18.46</v>
      </c>
      <c r="Z7" s="64">
        <v>25.52</v>
      </c>
      <c r="AA7" s="63" t="s">
        <v>1021</v>
      </c>
      <c r="AB7" s="64" t="s">
        <v>1022</v>
      </c>
      <c r="AC7" s="63" t="s">
        <v>1023</v>
      </c>
      <c r="AD7" s="64" t="s">
        <v>1024</v>
      </c>
    </row>
    <row r="8" spans="1:30" ht="15" customHeight="1" thickBot="1" x14ac:dyDescent="0.25">
      <c r="A8" s="2"/>
      <c r="B8" s="68" t="s">
        <v>582</v>
      </c>
      <c r="C8" s="68" t="s">
        <v>580</v>
      </c>
      <c r="D8" s="69" t="s">
        <v>766</v>
      </c>
      <c r="E8" s="69" t="s">
        <v>913</v>
      </c>
      <c r="F8" s="151" t="s">
        <v>1194</v>
      </c>
      <c r="G8" s="181" t="str">
        <f>VLOOKUP(LEFT(F8,9),'[1]Consultas - Medicamentos'!$C$1:$F$65536,4,0)</f>
        <v>Caduco/Cancelado</v>
      </c>
      <c r="H8" s="160" t="s">
        <v>160</v>
      </c>
      <c r="I8" s="152" t="s">
        <v>459</v>
      </c>
      <c r="J8" s="111" t="s">
        <v>45</v>
      </c>
      <c r="K8" s="67" t="s">
        <v>46</v>
      </c>
      <c r="L8" s="129" t="s">
        <v>597</v>
      </c>
      <c r="M8" s="81">
        <v>11.26</v>
      </c>
      <c r="N8" s="77">
        <v>15.57</v>
      </c>
      <c r="O8" s="127">
        <v>10.989000000000001</v>
      </c>
      <c r="P8" s="77">
        <v>15.19</v>
      </c>
      <c r="Q8" s="81">
        <v>10.92</v>
      </c>
      <c r="R8" s="77">
        <v>15.1</v>
      </c>
      <c r="S8" s="81">
        <v>10.86</v>
      </c>
      <c r="T8" s="77">
        <v>15.01</v>
      </c>
      <c r="U8" s="81">
        <v>10.24</v>
      </c>
      <c r="V8" s="77">
        <v>14.16</v>
      </c>
      <c r="W8" s="144"/>
      <c r="X8" s="145"/>
      <c r="Y8" s="82">
        <v>10.99</v>
      </c>
      <c r="Z8" s="66">
        <v>15.19</v>
      </c>
      <c r="AA8" s="82">
        <v>10.92</v>
      </c>
      <c r="AB8" s="66">
        <v>15.1</v>
      </c>
      <c r="AC8" s="82">
        <v>10.86</v>
      </c>
      <c r="AD8" s="66">
        <v>15.01</v>
      </c>
    </row>
    <row r="9" spans="1:30" ht="15" customHeight="1" thickBot="1" x14ac:dyDescent="0.25">
      <c r="A9" s="2"/>
      <c r="B9" s="68" t="s">
        <v>582</v>
      </c>
      <c r="C9" s="68" t="s">
        <v>580</v>
      </c>
      <c r="D9" s="69" t="s">
        <v>768</v>
      </c>
      <c r="E9" s="69" t="s">
        <v>913</v>
      </c>
      <c r="F9" s="151" t="s">
        <v>1196</v>
      </c>
      <c r="G9" s="181" t="str">
        <f>VLOOKUP(LEFT(F9,9),'[1]Consultas - Medicamentos'!$C$1:$F$65536,4,0)</f>
        <v>Caduco/Cancelado</v>
      </c>
      <c r="H9" s="160" t="s">
        <v>162</v>
      </c>
      <c r="I9" s="152" t="s">
        <v>461</v>
      </c>
      <c r="J9" s="111" t="s">
        <v>48</v>
      </c>
      <c r="K9" s="67" t="s">
        <v>49</v>
      </c>
      <c r="L9" s="129" t="s">
        <v>48</v>
      </c>
      <c r="M9" s="71" t="s">
        <v>1026</v>
      </c>
      <c r="N9" s="71" t="s">
        <v>1027</v>
      </c>
      <c r="O9" s="127">
        <v>18.893000000000001</v>
      </c>
      <c r="P9" s="72" t="s">
        <v>1028</v>
      </c>
      <c r="Q9" s="81">
        <v>18.78</v>
      </c>
      <c r="R9" s="77">
        <v>25.96</v>
      </c>
      <c r="S9" s="71" t="s">
        <v>1029</v>
      </c>
      <c r="T9" s="72" t="s">
        <v>1030</v>
      </c>
      <c r="U9" s="81">
        <v>17.600000000000001</v>
      </c>
      <c r="V9" s="77">
        <v>24.33</v>
      </c>
      <c r="W9" s="144"/>
      <c r="X9" s="145"/>
      <c r="Y9" s="82">
        <v>18.89</v>
      </c>
      <c r="Z9" s="66">
        <v>26.11</v>
      </c>
      <c r="AA9" s="82">
        <v>18.78</v>
      </c>
      <c r="AB9" s="66">
        <v>25.96</v>
      </c>
      <c r="AC9" s="65" t="s">
        <v>1029</v>
      </c>
      <c r="AD9" s="66" t="s">
        <v>1030</v>
      </c>
    </row>
    <row r="10" spans="1:30" ht="15" customHeight="1" thickBot="1" x14ac:dyDescent="0.25">
      <c r="A10" s="2"/>
      <c r="B10" s="68" t="s">
        <v>582</v>
      </c>
      <c r="C10" s="68" t="s">
        <v>580</v>
      </c>
      <c r="D10" s="69" t="s">
        <v>769</v>
      </c>
      <c r="E10" s="69" t="s">
        <v>913</v>
      </c>
      <c r="F10" s="151" t="s">
        <v>1197</v>
      </c>
      <c r="G10" s="181" t="str">
        <f>VLOOKUP(LEFT(F10,9),'[1]Consultas - Medicamentos'!$C$1:$F$65536,4,0)</f>
        <v>Caduco/Cancelado</v>
      </c>
      <c r="H10" s="160" t="s">
        <v>163</v>
      </c>
      <c r="I10" s="152" t="s">
        <v>462</v>
      </c>
      <c r="J10" s="111" t="s">
        <v>48</v>
      </c>
      <c r="K10" s="67" t="s">
        <v>50</v>
      </c>
      <c r="L10" s="129" t="s">
        <v>48</v>
      </c>
      <c r="M10" s="81">
        <v>33.64</v>
      </c>
      <c r="N10" s="77">
        <v>46.51</v>
      </c>
      <c r="O10" s="127">
        <v>32.820999999999998</v>
      </c>
      <c r="P10" s="77">
        <v>45.37</v>
      </c>
      <c r="Q10" s="81">
        <v>32.619999999999997</v>
      </c>
      <c r="R10" s="77">
        <v>45.1</v>
      </c>
      <c r="S10" s="71" t="s">
        <v>1031</v>
      </c>
      <c r="T10" s="72" t="s">
        <v>1032</v>
      </c>
      <c r="U10" s="81">
        <v>30.58</v>
      </c>
      <c r="V10" s="77">
        <v>42.28</v>
      </c>
      <c r="W10" s="144"/>
      <c r="X10" s="145"/>
      <c r="Y10" s="82">
        <v>32.82</v>
      </c>
      <c r="Z10" s="66">
        <v>45.37</v>
      </c>
      <c r="AA10" s="82">
        <v>32.619999999999997</v>
      </c>
      <c r="AB10" s="66">
        <v>45.1</v>
      </c>
      <c r="AC10" s="65" t="s">
        <v>1031</v>
      </c>
      <c r="AD10" s="66" t="s">
        <v>1032</v>
      </c>
    </row>
    <row r="11" spans="1:30" ht="15" customHeight="1" thickBot="1" x14ac:dyDescent="0.25">
      <c r="A11" s="2"/>
      <c r="B11" s="68" t="s">
        <v>582</v>
      </c>
      <c r="C11" s="68" t="s">
        <v>580</v>
      </c>
      <c r="D11" s="69" t="s">
        <v>770</v>
      </c>
      <c r="E11" s="69" t="s">
        <v>913</v>
      </c>
      <c r="F11" s="151" t="s">
        <v>1198</v>
      </c>
      <c r="G11" s="181" t="str">
        <f>VLOOKUP(LEFT(F11,9),'[1]Consultas - Medicamentos'!$C$1:$F$65536,4,0)</f>
        <v>Caduco/Cancelado</v>
      </c>
      <c r="H11" s="160" t="s">
        <v>164</v>
      </c>
      <c r="I11" s="152" t="s">
        <v>463</v>
      </c>
      <c r="J11" s="111" t="s">
        <v>48</v>
      </c>
      <c r="K11" s="67" t="s">
        <v>51</v>
      </c>
      <c r="L11" s="129" t="s">
        <v>48</v>
      </c>
      <c r="M11" s="81">
        <v>58.35</v>
      </c>
      <c r="N11" s="77">
        <v>80.67</v>
      </c>
      <c r="O11" s="127">
        <v>56.930999999999997</v>
      </c>
      <c r="P11" s="77">
        <v>78.7</v>
      </c>
      <c r="Q11" s="74" t="s">
        <v>1033</v>
      </c>
      <c r="R11" s="75" t="s">
        <v>1034</v>
      </c>
      <c r="S11" s="71" t="s">
        <v>1035</v>
      </c>
      <c r="T11" s="72" t="s">
        <v>1036</v>
      </c>
      <c r="U11" s="81">
        <v>53.05</v>
      </c>
      <c r="V11" s="77">
        <v>73.34</v>
      </c>
      <c r="W11" s="144"/>
      <c r="X11" s="145"/>
      <c r="Y11" s="82">
        <v>56.93</v>
      </c>
      <c r="Z11" s="66">
        <v>78.7</v>
      </c>
      <c r="AA11" s="76" t="s">
        <v>1033</v>
      </c>
      <c r="AB11" s="66" t="s">
        <v>1034</v>
      </c>
      <c r="AC11" s="65" t="s">
        <v>1035</v>
      </c>
      <c r="AD11" s="66" t="s">
        <v>1036</v>
      </c>
    </row>
    <row r="12" spans="1:30" ht="15" customHeight="1" thickBot="1" x14ac:dyDescent="0.25">
      <c r="A12" s="2"/>
      <c r="B12" s="68" t="s">
        <v>582</v>
      </c>
      <c r="C12" s="68" t="s">
        <v>580</v>
      </c>
      <c r="D12" s="69" t="s">
        <v>793</v>
      </c>
      <c r="E12" s="69" t="s">
        <v>913</v>
      </c>
      <c r="F12" s="151" t="s">
        <v>1221</v>
      </c>
      <c r="G12" s="181" t="str">
        <f>VLOOKUP(LEFT(F12,9),'[1]Consultas - Medicamentos'!$C$1:$F$65536,4,0)</f>
        <v>Caduco/Cancelado</v>
      </c>
      <c r="H12" s="160" t="s">
        <v>168</v>
      </c>
      <c r="I12" s="152" t="s">
        <v>483</v>
      </c>
      <c r="J12" s="111" t="s">
        <v>66</v>
      </c>
      <c r="K12" s="67" t="s">
        <v>71</v>
      </c>
      <c r="L12" s="129" t="s">
        <v>635</v>
      </c>
      <c r="M12" s="81">
        <v>13.54</v>
      </c>
      <c r="N12" s="77">
        <v>18.72</v>
      </c>
      <c r="O12" s="127">
        <v>13.21</v>
      </c>
      <c r="P12" s="77">
        <v>18.260000000000002</v>
      </c>
      <c r="Q12" s="74" t="s">
        <v>1037</v>
      </c>
      <c r="R12" s="75" t="s">
        <v>1038</v>
      </c>
      <c r="S12" s="81">
        <v>13.05</v>
      </c>
      <c r="T12" s="77">
        <v>18.04</v>
      </c>
      <c r="U12" s="74" t="s">
        <v>1039</v>
      </c>
      <c r="V12" s="75" t="s">
        <v>1040</v>
      </c>
      <c r="W12" s="144"/>
      <c r="X12" s="145"/>
      <c r="Y12" s="82">
        <v>13.21</v>
      </c>
      <c r="Z12" s="66">
        <v>18.260000000000002</v>
      </c>
      <c r="AA12" s="76" t="s">
        <v>1037</v>
      </c>
      <c r="AB12" s="66" t="s">
        <v>1038</v>
      </c>
      <c r="AC12" s="82">
        <v>13.05</v>
      </c>
      <c r="AD12" s="66">
        <v>18.04</v>
      </c>
    </row>
    <row r="13" spans="1:30" ht="15" customHeight="1" thickBot="1" x14ac:dyDescent="0.25">
      <c r="A13" s="2"/>
      <c r="B13" s="68" t="s">
        <v>582</v>
      </c>
      <c r="C13" s="68" t="s">
        <v>580</v>
      </c>
      <c r="D13" s="69" t="s">
        <v>794</v>
      </c>
      <c r="E13" s="69" t="s">
        <v>913</v>
      </c>
      <c r="F13" s="151" t="s">
        <v>1222</v>
      </c>
      <c r="G13" s="181" t="str">
        <f>VLOOKUP(LEFT(F13,9),'[1]Consultas - Medicamentos'!$C$1:$F$65536,4,0)</f>
        <v>Caduco/Cancelado</v>
      </c>
      <c r="H13" s="160" t="s">
        <v>169</v>
      </c>
      <c r="I13" s="152" t="s">
        <v>484</v>
      </c>
      <c r="J13" s="111" t="s">
        <v>66</v>
      </c>
      <c r="K13" s="67" t="s">
        <v>67</v>
      </c>
      <c r="L13" s="129" t="s">
        <v>635</v>
      </c>
      <c r="M13" s="81">
        <v>27.93</v>
      </c>
      <c r="N13" s="77">
        <v>38.61</v>
      </c>
      <c r="O13" s="127">
        <v>27.253</v>
      </c>
      <c r="P13" s="72" t="s">
        <v>1041</v>
      </c>
      <c r="Q13" s="74" t="s">
        <v>1042</v>
      </c>
      <c r="R13" s="75" t="s">
        <v>1043</v>
      </c>
      <c r="S13" s="81">
        <v>26.92</v>
      </c>
      <c r="T13" s="77">
        <v>37.22</v>
      </c>
      <c r="U13" s="81">
        <v>25.39</v>
      </c>
      <c r="V13" s="77">
        <v>35.1</v>
      </c>
      <c r="W13" s="144"/>
      <c r="X13" s="145"/>
      <c r="Y13" s="82">
        <v>27.25</v>
      </c>
      <c r="Z13" s="66">
        <v>37.67</v>
      </c>
      <c r="AA13" s="76" t="s">
        <v>1042</v>
      </c>
      <c r="AB13" s="66" t="s">
        <v>1043</v>
      </c>
      <c r="AC13" s="82">
        <v>26.92</v>
      </c>
      <c r="AD13" s="66">
        <v>37.22</v>
      </c>
    </row>
    <row r="14" spans="1:30" ht="15" customHeight="1" thickBot="1" x14ac:dyDescent="0.25">
      <c r="A14" s="2"/>
      <c r="B14" s="68" t="s">
        <v>582</v>
      </c>
      <c r="C14" s="68" t="s">
        <v>580</v>
      </c>
      <c r="D14" s="69" t="s">
        <v>795</v>
      </c>
      <c r="E14" s="69" t="s">
        <v>913</v>
      </c>
      <c r="F14" s="151" t="s">
        <v>1223</v>
      </c>
      <c r="G14" s="181" t="str">
        <f>VLOOKUP(LEFT(F14,9),'[1]Consultas - Medicamentos'!$C$1:$F$65536,4,0)</f>
        <v>Caduco/Cancelado</v>
      </c>
      <c r="H14" s="160" t="s">
        <v>170</v>
      </c>
      <c r="I14" s="152" t="s">
        <v>485</v>
      </c>
      <c r="J14" s="111" t="s">
        <v>66</v>
      </c>
      <c r="K14" s="67" t="s">
        <v>68</v>
      </c>
      <c r="L14" s="129" t="s">
        <v>635</v>
      </c>
      <c r="M14" s="81">
        <v>52.7</v>
      </c>
      <c r="N14" s="77">
        <v>72.849999999999994</v>
      </c>
      <c r="O14" s="127">
        <v>51.41</v>
      </c>
      <c r="P14" s="77">
        <v>71.069999999999993</v>
      </c>
      <c r="Q14" s="81">
        <v>51.1</v>
      </c>
      <c r="R14" s="77">
        <v>70.64</v>
      </c>
      <c r="S14" s="81">
        <v>50.79</v>
      </c>
      <c r="T14" s="77">
        <v>70.209999999999994</v>
      </c>
      <c r="U14" s="81">
        <v>47.9</v>
      </c>
      <c r="V14" s="77">
        <v>66.22</v>
      </c>
      <c r="W14" s="144"/>
      <c r="X14" s="145"/>
      <c r="Y14" s="82">
        <v>51.41</v>
      </c>
      <c r="Z14" s="66">
        <v>71.069999999999993</v>
      </c>
      <c r="AA14" s="82">
        <v>51.1</v>
      </c>
      <c r="AB14" s="66">
        <v>70.64</v>
      </c>
      <c r="AC14" s="82">
        <v>50.79</v>
      </c>
      <c r="AD14" s="66">
        <v>70.209999999999994</v>
      </c>
    </row>
    <row r="15" spans="1:30" ht="15" customHeight="1" thickBot="1" x14ac:dyDescent="0.25">
      <c r="A15" s="2"/>
      <c r="B15" s="68" t="s">
        <v>582</v>
      </c>
      <c r="C15" s="68" t="s">
        <v>580</v>
      </c>
      <c r="D15" s="69" t="s">
        <v>796</v>
      </c>
      <c r="E15" s="69" t="s">
        <v>913</v>
      </c>
      <c r="F15" s="151" t="s">
        <v>1224</v>
      </c>
      <c r="G15" s="181" t="str">
        <f>VLOOKUP(LEFT(F15,9),'[1]Consultas - Medicamentos'!$C$1:$F$65536,4,0)</f>
        <v>Caduco/Cancelado</v>
      </c>
      <c r="H15" s="160" t="s">
        <v>171</v>
      </c>
      <c r="I15" s="152" t="s">
        <v>486</v>
      </c>
      <c r="J15" s="111" t="s">
        <v>66</v>
      </c>
      <c r="K15" s="67" t="s">
        <v>72</v>
      </c>
      <c r="L15" s="129" t="s">
        <v>635</v>
      </c>
      <c r="M15" s="81">
        <v>24.04</v>
      </c>
      <c r="N15" s="77">
        <v>33.229999999999997</v>
      </c>
      <c r="O15" s="127">
        <v>23.454000000000001</v>
      </c>
      <c r="P15" s="77">
        <v>32.42</v>
      </c>
      <c r="Q15" s="81">
        <v>23.31</v>
      </c>
      <c r="R15" s="77">
        <v>32.22</v>
      </c>
      <c r="S15" s="81">
        <v>23.17</v>
      </c>
      <c r="T15" s="77">
        <v>32.03</v>
      </c>
      <c r="U15" s="81">
        <v>21.85</v>
      </c>
      <c r="V15" s="77">
        <v>30.21</v>
      </c>
      <c r="W15" s="144"/>
      <c r="X15" s="145"/>
      <c r="Y15" s="82">
        <v>23.45</v>
      </c>
      <c r="Z15" s="66">
        <v>32.42</v>
      </c>
      <c r="AA15" s="82">
        <v>23.31</v>
      </c>
      <c r="AB15" s="66">
        <v>32.22</v>
      </c>
      <c r="AC15" s="82">
        <v>23.17</v>
      </c>
      <c r="AD15" s="66">
        <v>32.03</v>
      </c>
    </row>
    <row r="16" spans="1:30" ht="15" customHeight="1" thickBot="1" x14ac:dyDescent="0.25">
      <c r="A16" s="2"/>
      <c r="B16" s="68" t="s">
        <v>582</v>
      </c>
      <c r="C16" s="68" t="s">
        <v>580</v>
      </c>
      <c r="D16" s="69" t="s">
        <v>797</v>
      </c>
      <c r="E16" s="69" t="s">
        <v>913</v>
      </c>
      <c r="F16" s="151" t="s">
        <v>1225</v>
      </c>
      <c r="G16" s="181" t="str">
        <f>VLOOKUP(LEFT(F16,9),'[1]Consultas - Medicamentos'!$C$1:$F$65536,4,0)</f>
        <v>Caduco/Cancelado</v>
      </c>
      <c r="H16" s="160" t="s">
        <v>172</v>
      </c>
      <c r="I16" s="152" t="s">
        <v>487</v>
      </c>
      <c r="J16" s="111" t="s">
        <v>66</v>
      </c>
      <c r="K16" s="67" t="s">
        <v>69</v>
      </c>
      <c r="L16" s="129" t="s">
        <v>635</v>
      </c>
      <c r="M16" s="81">
        <v>49.75</v>
      </c>
      <c r="N16" s="77">
        <v>68.78</v>
      </c>
      <c r="O16" s="127">
        <v>48.54</v>
      </c>
      <c r="P16" s="77">
        <v>67.099999999999994</v>
      </c>
      <c r="Q16" s="81">
        <v>48.25</v>
      </c>
      <c r="R16" s="77">
        <v>66.7</v>
      </c>
      <c r="S16" s="81">
        <v>47.96</v>
      </c>
      <c r="T16" s="77">
        <v>66.3</v>
      </c>
      <c r="U16" s="81">
        <v>45.23</v>
      </c>
      <c r="V16" s="77">
        <v>62.53</v>
      </c>
      <c r="W16" s="144"/>
      <c r="X16" s="145"/>
      <c r="Y16" s="82">
        <v>48.54</v>
      </c>
      <c r="Z16" s="66">
        <v>67.099999999999994</v>
      </c>
      <c r="AA16" s="82">
        <v>48.25</v>
      </c>
      <c r="AB16" s="66">
        <v>66.7</v>
      </c>
      <c r="AC16" s="82">
        <v>47.96</v>
      </c>
      <c r="AD16" s="66">
        <v>66.3</v>
      </c>
    </row>
    <row r="17" spans="1:30" ht="15" customHeight="1" thickBot="1" x14ac:dyDescent="0.25">
      <c r="A17" s="2"/>
      <c r="B17" s="68" t="s">
        <v>582</v>
      </c>
      <c r="C17" s="68" t="s">
        <v>580</v>
      </c>
      <c r="D17" s="69" t="s">
        <v>798</v>
      </c>
      <c r="E17" s="69" t="s">
        <v>913</v>
      </c>
      <c r="F17" s="151" t="s">
        <v>1226</v>
      </c>
      <c r="G17" s="181" t="str">
        <f>VLOOKUP(LEFT(F17,9),'[1]Consultas - Medicamentos'!$C$1:$F$65536,4,0)</f>
        <v>Caduco/Cancelado</v>
      </c>
      <c r="H17" s="160" t="s">
        <v>173</v>
      </c>
      <c r="I17" s="152" t="s">
        <v>488</v>
      </c>
      <c r="J17" s="111" t="s">
        <v>66</v>
      </c>
      <c r="K17" s="67" t="s">
        <v>70</v>
      </c>
      <c r="L17" s="129" t="s">
        <v>635</v>
      </c>
      <c r="M17" s="81">
        <v>92.88</v>
      </c>
      <c r="N17" s="77">
        <v>128.4</v>
      </c>
      <c r="O17" s="127">
        <v>90.611999999999995</v>
      </c>
      <c r="P17" s="72" t="s">
        <v>1044</v>
      </c>
      <c r="Q17" s="81">
        <v>90.06</v>
      </c>
      <c r="R17" s="77">
        <v>124.5</v>
      </c>
      <c r="S17" s="81">
        <v>89.52</v>
      </c>
      <c r="T17" s="77">
        <v>123.76</v>
      </c>
      <c r="U17" s="81">
        <v>84.43</v>
      </c>
      <c r="V17" s="77">
        <v>116.72</v>
      </c>
      <c r="W17" s="144"/>
      <c r="X17" s="145"/>
      <c r="Y17" s="82">
        <v>90.61</v>
      </c>
      <c r="Z17" s="66">
        <v>125.26</v>
      </c>
      <c r="AA17" s="82">
        <v>90.06</v>
      </c>
      <c r="AB17" s="66">
        <v>124.5</v>
      </c>
      <c r="AC17" s="82">
        <v>89.52</v>
      </c>
      <c r="AD17" s="66">
        <v>123.76</v>
      </c>
    </row>
    <row r="18" spans="1:30" ht="15" customHeight="1" x14ac:dyDescent="0.2">
      <c r="A18" s="8"/>
      <c r="B18" s="68" t="s">
        <v>942</v>
      </c>
      <c r="C18" s="68" t="s">
        <v>580</v>
      </c>
      <c r="D18" s="69" t="s">
        <v>734</v>
      </c>
      <c r="E18" s="69" t="s">
        <v>913</v>
      </c>
      <c r="F18" s="151" t="s">
        <v>1162</v>
      </c>
      <c r="G18" s="181" t="str">
        <f>VLOOKUP(LEFT(F18,9),'[1]Consultas - Medicamentos'!$C$1:$F$65536,4,0)</f>
        <v>Válido</v>
      </c>
      <c r="H18" s="176" t="s">
        <v>290</v>
      </c>
      <c r="I18" s="152" t="s">
        <v>427</v>
      </c>
      <c r="J18" s="111" t="s">
        <v>622</v>
      </c>
      <c r="K18" s="67" t="s">
        <v>1357</v>
      </c>
      <c r="L18" s="129" t="s">
        <v>623</v>
      </c>
      <c r="M18" s="74">
        <v>9.91</v>
      </c>
      <c r="N18" s="75">
        <v>13.7</v>
      </c>
      <c r="O18" s="126">
        <v>9.67</v>
      </c>
      <c r="P18" s="72" t="s">
        <v>1025</v>
      </c>
      <c r="Q18" s="74">
        <v>9.61</v>
      </c>
      <c r="R18" s="75">
        <v>13.29</v>
      </c>
      <c r="S18" s="74">
        <v>9.5500000000000007</v>
      </c>
      <c r="T18" s="75">
        <v>13.2</v>
      </c>
      <c r="U18" s="74">
        <v>9.01</v>
      </c>
      <c r="V18" s="75">
        <v>12.46</v>
      </c>
      <c r="W18" s="74"/>
      <c r="X18" s="75"/>
      <c r="Y18" s="76">
        <v>9.67</v>
      </c>
      <c r="Z18" s="66">
        <v>13.37</v>
      </c>
      <c r="AA18" s="76">
        <v>9.61</v>
      </c>
      <c r="AB18" s="66">
        <v>13.29</v>
      </c>
      <c r="AC18" s="76">
        <v>9.5500000000000007</v>
      </c>
      <c r="AD18" s="66">
        <v>13.2</v>
      </c>
    </row>
    <row r="19" spans="1:30" ht="15" customHeight="1" x14ac:dyDescent="0.2">
      <c r="A19" s="8"/>
      <c r="B19" s="68" t="s">
        <v>942</v>
      </c>
      <c r="C19" s="68" t="s">
        <v>580</v>
      </c>
      <c r="D19" s="69" t="s">
        <v>682</v>
      </c>
      <c r="E19" s="69" t="s">
        <v>913</v>
      </c>
      <c r="F19" s="151" t="s">
        <v>1100</v>
      </c>
      <c r="G19" s="151"/>
      <c r="H19" s="160" t="s">
        <v>77</v>
      </c>
      <c r="I19" s="152" t="s">
        <v>375</v>
      </c>
      <c r="J19" s="111" t="s">
        <v>598</v>
      </c>
      <c r="K19" s="67" t="s">
        <v>242</v>
      </c>
      <c r="L19" s="129" t="s">
        <v>599</v>
      </c>
      <c r="M19" s="73">
        <v>41.070999999999998</v>
      </c>
      <c r="N19" s="72">
        <v>56.78</v>
      </c>
      <c r="O19" s="125">
        <v>41.070999999999998</v>
      </c>
      <c r="P19" s="72">
        <v>56.78</v>
      </c>
      <c r="Q19" s="71">
        <v>40.82</v>
      </c>
      <c r="R19" s="72">
        <v>56.43</v>
      </c>
      <c r="S19" s="71">
        <v>40.58</v>
      </c>
      <c r="T19" s="72">
        <v>56.1</v>
      </c>
      <c r="U19" s="71">
        <v>38.270000000000003</v>
      </c>
      <c r="V19" s="72">
        <v>52.91</v>
      </c>
      <c r="W19" s="74"/>
      <c r="X19" s="75"/>
      <c r="Y19" s="65">
        <v>41.07</v>
      </c>
      <c r="Z19" s="66">
        <v>56.78</v>
      </c>
      <c r="AA19" s="65">
        <v>40.82</v>
      </c>
      <c r="AB19" s="66">
        <v>56.43</v>
      </c>
      <c r="AC19" s="65">
        <v>40.58</v>
      </c>
      <c r="AD19" s="66">
        <v>56.1</v>
      </c>
    </row>
    <row r="20" spans="1:30" ht="15" customHeight="1" x14ac:dyDescent="0.2">
      <c r="A20" s="2"/>
      <c r="B20" s="68" t="s">
        <v>942</v>
      </c>
      <c r="C20" s="68" t="s">
        <v>580</v>
      </c>
      <c r="D20" s="69" t="s">
        <v>1068</v>
      </c>
      <c r="E20" s="69" t="s">
        <v>913</v>
      </c>
      <c r="F20" s="151" t="s">
        <v>1262</v>
      </c>
      <c r="G20" s="151"/>
      <c r="H20" s="160" t="s">
        <v>1061</v>
      </c>
      <c r="I20" s="152" t="s">
        <v>1063</v>
      </c>
      <c r="J20" s="185" t="s">
        <v>649</v>
      </c>
      <c r="K20" s="67" t="s">
        <v>1062</v>
      </c>
      <c r="L20" s="129" t="s">
        <v>650</v>
      </c>
      <c r="M20" s="81">
        <v>854.33</v>
      </c>
      <c r="N20" s="77" t="s">
        <v>206</v>
      </c>
      <c r="O20" s="127">
        <v>833.49199999999996</v>
      </c>
      <c r="P20" s="83" t="s">
        <v>206</v>
      </c>
      <c r="Q20" s="74">
        <v>828.44</v>
      </c>
      <c r="R20" s="75" t="s">
        <v>206</v>
      </c>
      <c r="S20" s="81">
        <v>823.45</v>
      </c>
      <c r="T20" s="77" t="s">
        <v>206</v>
      </c>
      <c r="U20" s="74">
        <v>776.66</v>
      </c>
      <c r="V20" s="77" t="s">
        <v>206</v>
      </c>
      <c r="W20" s="144"/>
      <c r="X20" s="145"/>
      <c r="Y20" s="82">
        <v>833.49</v>
      </c>
      <c r="Z20" s="66" t="s">
        <v>206</v>
      </c>
      <c r="AA20" s="82">
        <v>828.44</v>
      </c>
      <c r="AB20" s="66" t="s">
        <v>206</v>
      </c>
      <c r="AC20" s="82">
        <v>823.45</v>
      </c>
      <c r="AD20" s="66" t="s">
        <v>206</v>
      </c>
    </row>
    <row r="21" spans="1:30" x14ac:dyDescent="0.2">
      <c r="B21" s="46"/>
      <c r="C21" s="46"/>
      <c r="D21" s="9"/>
      <c r="E21" s="9"/>
      <c r="F21" s="9"/>
      <c r="G21" s="9"/>
      <c r="H21" s="161"/>
      <c r="J21" s="3"/>
      <c r="K21" s="84"/>
      <c r="L21" s="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Y21" s="134"/>
      <c r="Z21" s="134"/>
      <c r="AA21" s="134"/>
      <c r="AB21" s="134"/>
      <c r="AC21" s="134"/>
      <c r="AD21" s="134"/>
    </row>
    <row r="22" spans="1:30" x14ac:dyDescent="0.2">
      <c r="B22" s="46" t="s">
        <v>1096</v>
      </c>
      <c r="C22" s="46"/>
      <c r="D22" s="9"/>
      <c r="E22" s="9"/>
      <c r="F22" s="9"/>
      <c r="G22" s="9"/>
      <c r="H22" s="161"/>
      <c r="J22" s="3"/>
      <c r="K22" s="84"/>
      <c r="L22" s="3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Y22" s="134"/>
      <c r="Z22" s="134"/>
      <c r="AA22" s="134"/>
      <c r="AB22" s="134"/>
      <c r="AC22" s="134"/>
      <c r="AD22" s="134"/>
    </row>
    <row r="23" spans="1:30" x14ac:dyDescent="0.2">
      <c r="B23" s="46"/>
      <c r="C23" s="46"/>
      <c r="D23" s="9"/>
      <c r="E23" s="9"/>
      <c r="F23" s="9"/>
      <c r="G23" s="9"/>
      <c r="H23" s="161"/>
      <c r="J23" s="3"/>
      <c r="K23" s="84"/>
      <c r="L23" s="3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Y23" s="134"/>
      <c r="Z23" s="134"/>
      <c r="AA23" s="134"/>
      <c r="AB23" s="134"/>
      <c r="AC23" s="134"/>
      <c r="AD23" s="134"/>
    </row>
    <row r="24" spans="1:30" x14ac:dyDescent="0.2">
      <c r="A24" s="85"/>
      <c r="B24" s="123" t="s">
        <v>1045</v>
      </c>
      <c r="C24" s="85"/>
      <c r="D24" s="85"/>
      <c r="E24" s="136"/>
      <c r="F24" s="85"/>
      <c r="G24" s="85"/>
      <c r="H24" s="162"/>
      <c r="I24" s="136"/>
      <c r="J24" s="86"/>
      <c r="K24" s="87"/>
      <c r="L24" s="86"/>
      <c r="M24" s="88"/>
      <c r="N24" s="88"/>
      <c r="O24" s="132"/>
      <c r="P24" s="88"/>
      <c r="Q24" s="88"/>
      <c r="R24" s="134"/>
      <c r="S24" s="135"/>
      <c r="T24" s="135"/>
      <c r="U24" s="135"/>
      <c r="W24" s="89"/>
      <c r="X24" s="89"/>
      <c r="Y24" s="131"/>
      <c r="Z24" s="131"/>
      <c r="AA24" s="131"/>
      <c r="AB24" s="131"/>
      <c r="AC24" s="131"/>
      <c r="AD24" s="131"/>
    </row>
    <row r="25" spans="1:30" x14ac:dyDescent="0.2">
      <c r="A25" s="85"/>
      <c r="B25" s="123" t="s">
        <v>1046</v>
      </c>
      <c r="C25" s="85"/>
      <c r="D25" s="85"/>
      <c r="E25" s="136"/>
      <c r="F25" s="85"/>
      <c r="G25" s="85"/>
      <c r="H25" s="162"/>
      <c r="I25" s="136"/>
      <c r="J25" s="86"/>
      <c r="K25" s="87"/>
      <c r="L25" s="86"/>
      <c r="M25" s="88"/>
      <c r="N25" s="88"/>
      <c r="O25" s="88"/>
      <c r="P25" s="88"/>
      <c r="Q25" s="88"/>
      <c r="R25" s="88"/>
      <c r="S25" s="89"/>
      <c r="T25" s="89"/>
      <c r="U25" s="89"/>
      <c r="V25" s="89"/>
      <c r="W25" s="89"/>
      <c r="X25" s="89"/>
      <c r="Y25" s="88"/>
      <c r="Z25" s="88"/>
      <c r="AA25" s="88"/>
      <c r="AB25" s="88"/>
      <c r="AC25" s="89"/>
      <c r="AD25" s="89"/>
    </row>
    <row r="26" spans="1:30" x14ac:dyDescent="0.2">
      <c r="A26" s="85"/>
      <c r="B26" s="140" t="s">
        <v>1054</v>
      </c>
      <c r="C26" s="85"/>
      <c r="D26" s="85"/>
      <c r="E26" s="136"/>
      <c r="F26" s="85"/>
      <c r="G26" s="85"/>
      <c r="H26" s="162"/>
      <c r="I26" s="136"/>
      <c r="J26" s="86"/>
      <c r="K26" s="87"/>
      <c r="L26" s="86"/>
      <c r="M26" s="88"/>
      <c r="N26" s="88"/>
      <c r="O26" s="88"/>
      <c r="P26" s="88"/>
      <c r="Q26" s="88"/>
      <c r="R26" s="88"/>
      <c r="S26" s="89"/>
      <c r="T26" s="89"/>
      <c r="U26" s="89"/>
      <c r="V26" s="89"/>
      <c r="W26" s="89"/>
      <c r="X26" s="89"/>
      <c r="Y26" s="88"/>
      <c r="Z26" s="88"/>
      <c r="AA26" s="88"/>
      <c r="AB26" s="88"/>
      <c r="AC26" s="89"/>
      <c r="AD26" s="89"/>
    </row>
    <row r="27" spans="1:30" x14ac:dyDescent="0.2">
      <c r="A27" s="85"/>
      <c r="B27" s="148" t="s">
        <v>1055</v>
      </c>
      <c r="C27" s="85"/>
      <c r="D27" s="85"/>
      <c r="E27" s="136"/>
      <c r="F27" s="85"/>
      <c r="G27" s="85"/>
      <c r="H27" s="162"/>
      <c r="I27" s="136"/>
      <c r="J27" s="86"/>
      <c r="K27" s="87"/>
      <c r="L27" s="86"/>
      <c r="M27" s="88"/>
      <c r="N27" s="88"/>
      <c r="O27" s="88"/>
      <c r="P27" s="88"/>
      <c r="Q27" s="88"/>
      <c r="R27" s="88"/>
      <c r="S27" s="89"/>
      <c r="T27" s="89"/>
      <c r="U27" s="89"/>
      <c r="V27" s="89"/>
      <c r="W27" s="89"/>
      <c r="X27" s="89"/>
      <c r="Y27" s="88"/>
      <c r="Z27" s="88"/>
      <c r="AA27" s="88"/>
      <c r="AB27" s="88"/>
      <c r="AC27" s="89"/>
      <c r="AD27" s="89"/>
    </row>
    <row r="28" spans="1:30" x14ac:dyDescent="0.2">
      <c r="A28" s="85"/>
      <c r="B28" s="148"/>
      <c r="C28" s="85"/>
      <c r="D28" s="85"/>
      <c r="E28" s="136"/>
      <c r="F28" s="85"/>
      <c r="G28" s="85"/>
      <c r="H28" s="162"/>
      <c r="I28" s="136"/>
      <c r="J28" s="86"/>
      <c r="K28" s="87"/>
      <c r="L28" s="86"/>
      <c r="M28" s="88"/>
      <c r="N28" s="88"/>
      <c r="O28" s="88"/>
      <c r="P28" s="88"/>
      <c r="Q28" s="88"/>
      <c r="R28" s="88"/>
      <c r="S28" s="89"/>
      <c r="T28" s="89"/>
      <c r="U28" s="89"/>
      <c r="V28" s="89"/>
      <c r="W28" s="89"/>
      <c r="X28" s="89"/>
      <c r="Y28" s="88"/>
      <c r="Z28" s="88"/>
      <c r="AA28" s="88"/>
      <c r="AB28" s="88"/>
      <c r="AC28" s="89"/>
      <c r="AD28" s="89"/>
    </row>
    <row r="29" spans="1:30" x14ac:dyDescent="0.2">
      <c r="A29" s="85"/>
      <c r="B29" s="90" t="s">
        <v>671</v>
      </c>
      <c r="C29" s="85"/>
      <c r="D29" s="85"/>
      <c r="E29" s="89"/>
      <c r="F29" s="85"/>
      <c r="G29" s="85"/>
      <c r="H29" s="163"/>
      <c r="I29" s="172"/>
      <c r="J29" s="90"/>
      <c r="K29" s="85"/>
      <c r="L29" s="90"/>
      <c r="M29" s="91"/>
      <c r="N29" s="91"/>
      <c r="O29" s="91"/>
      <c r="P29" s="91"/>
      <c r="Q29" s="91"/>
      <c r="R29" s="91"/>
      <c r="S29" s="89"/>
      <c r="T29" s="89"/>
      <c r="U29" s="89"/>
      <c r="V29" s="89"/>
      <c r="W29" s="89"/>
      <c r="X29" s="89"/>
      <c r="Y29" s="91"/>
      <c r="Z29" s="91"/>
      <c r="AA29" s="91"/>
      <c r="AB29" s="91"/>
      <c r="AC29" s="89"/>
      <c r="AD29" s="89"/>
    </row>
    <row r="30" spans="1:30" x14ac:dyDescent="0.2">
      <c r="A30" s="85"/>
      <c r="B30" s="90"/>
      <c r="C30" s="85"/>
      <c r="D30" s="85"/>
      <c r="E30" s="89"/>
      <c r="F30" s="85"/>
      <c r="G30" s="85"/>
      <c r="H30" s="163"/>
      <c r="I30" s="172"/>
      <c r="J30" s="90"/>
      <c r="K30" s="85"/>
      <c r="L30" s="90"/>
      <c r="M30" s="92"/>
      <c r="N30" s="92"/>
      <c r="O30" s="93"/>
      <c r="P30" s="94"/>
      <c r="Q30" s="94"/>
      <c r="R30" s="95"/>
      <c r="S30" s="89"/>
      <c r="T30" s="89"/>
      <c r="U30" s="89"/>
      <c r="V30" s="89"/>
      <c r="W30" s="89"/>
      <c r="X30" s="89"/>
      <c r="Y30" s="93"/>
      <c r="Z30" s="94"/>
      <c r="AA30" s="94"/>
      <c r="AB30" s="95"/>
      <c r="AC30" s="89"/>
      <c r="AD30" s="89"/>
    </row>
    <row r="31" spans="1:30" x14ac:dyDescent="0.2">
      <c r="A31" s="85"/>
      <c r="B31" s="141" t="s">
        <v>1053</v>
      </c>
      <c r="C31" s="85"/>
      <c r="D31" s="85"/>
      <c r="E31" s="89"/>
      <c r="F31" s="85"/>
      <c r="G31" s="85"/>
      <c r="H31" s="163"/>
      <c r="I31" s="172"/>
      <c r="J31" s="90"/>
      <c r="K31" s="85"/>
      <c r="L31" s="90"/>
      <c r="M31" s="95"/>
      <c r="N31" s="95"/>
      <c r="O31" s="89"/>
      <c r="P31" s="96"/>
      <c r="Q31" s="89"/>
      <c r="R31" s="95"/>
      <c r="S31" s="89"/>
      <c r="T31" s="89"/>
      <c r="U31" s="89"/>
      <c r="V31" s="89"/>
      <c r="W31" s="89"/>
      <c r="X31" s="89"/>
      <c r="Y31" s="89"/>
      <c r="Z31" s="96"/>
      <c r="AA31" s="89"/>
      <c r="AB31" s="95"/>
      <c r="AC31" s="89"/>
      <c r="AD31" s="89"/>
    </row>
    <row r="32" spans="1:30" x14ac:dyDescent="0.2">
      <c r="A32" s="85"/>
      <c r="B32" s="141" t="s">
        <v>1052</v>
      </c>
      <c r="C32" s="85"/>
      <c r="D32" s="85"/>
      <c r="E32" s="89"/>
      <c r="F32" s="85"/>
      <c r="G32" s="85"/>
      <c r="H32" s="164"/>
      <c r="I32" s="172"/>
      <c r="J32" s="97"/>
      <c r="K32" s="85"/>
      <c r="L32" s="97"/>
      <c r="M32" s="95"/>
      <c r="N32" s="95"/>
      <c r="O32" s="89"/>
      <c r="P32" s="96"/>
      <c r="Q32" s="89"/>
      <c r="R32" s="95"/>
      <c r="S32" s="89"/>
      <c r="T32" s="89"/>
      <c r="U32" s="89"/>
      <c r="V32" s="89"/>
      <c r="W32" s="89"/>
      <c r="X32" s="89"/>
      <c r="Y32" s="89"/>
      <c r="Z32" s="96"/>
      <c r="AA32" s="89"/>
      <c r="AB32" s="95"/>
      <c r="AC32" s="89"/>
      <c r="AD32" s="89"/>
    </row>
    <row r="33" spans="1:30" x14ac:dyDescent="0.2">
      <c r="A33" s="85"/>
      <c r="B33" s="90"/>
      <c r="C33" s="85"/>
      <c r="D33" s="85"/>
      <c r="E33" s="89"/>
      <c r="F33" s="85"/>
      <c r="G33" s="85"/>
      <c r="H33" s="123"/>
      <c r="I33" s="172"/>
      <c r="J33" s="137"/>
      <c r="K33" s="85"/>
      <c r="L33" s="137"/>
      <c r="M33" s="95"/>
      <c r="N33" s="95"/>
      <c r="O33" s="89"/>
      <c r="P33" s="96"/>
      <c r="Q33" s="89"/>
      <c r="R33" s="95"/>
      <c r="S33" s="89"/>
      <c r="T33" s="89"/>
      <c r="U33" s="89"/>
      <c r="V33" s="89"/>
      <c r="W33" s="89"/>
      <c r="X33" s="89"/>
      <c r="Y33" s="89"/>
      <c r="Z33" s="96"/>
      <c r="AA33" s="89"/>
      <c r="AB33" s="95"/>
      <c r="AC33" s="89"/>
      <c r="AD33" s="89"/>
    </row>
    <row r="34" spans="1:30" x14ac:dyDescent="0.2">
      <c r="A34" s="85"/>
      <c r="B34" s="90" t="s">
        <v>1047</v>
      </c>
      <c r="C34" s="85"/>
      <c r="D34" s="85"/>
      <c r="E34" s="89"/>
      <c r="F34" s="85"/>
      <c r="G34" s="85"/>
      <c r="H34" s="163"/>
      <c r="I34" s="172"/>
      <c r="J34" s="89"/>
      <c r="K34" s="89"/>
      <c r="L34" s="89"/>
      <c r="M34" s="89"/>
      <c r="N34" s="98"/>
      <c r="O34" s="89"/>
      <c r="P34" s="96"/>
      <c r="Q34" s="89"/>
      <c r="R34" s="95"/>
      <c r="S34" s="89"/>
      <c r="T34" s="89"/>
      <c r="U34" s="89"/>
      <c r="V34" s="89"/>
      <c r="W34" s="89"/>
      <c r="X34" s="89"/>
      <c r="Y34" s="89"/>
      <c r="Z34" s="96"/>
      <c r="AA34" s="89"/>
      <c r="AB34" s="95"/>
      <c r="AC34" s="89"/>
      <c r="AD34" s="89"/>
    </row>
    <row r="35" spans="1:30" x14ac:dyDescent="0.2">
      <c r="A35" s="85"/>
      <c r="B35" s="90" t="s">
        <v>672</v>
      </c>
      <c r="C35" s="85"/>
      <c r="D35" s="85"/>
      <c r="E35" s="89"/>
      <c r="F35" s="85"/>
      <c r="G35" s="85"/>
      <c r="H35" s="163"/>
      <c r="I35" s="172"/>
      <c r="J35" s="89"/>
      <c r="K35" s="89"/>
      <c r="L35" s="89"/>
      <c r="M35" s="89"/>
      <c r="N35" s="98"/>
      <c r="O35" s="89"/>
      <c r="P35" s="96"/>
      <c r="Q35" s="89"/>
      <c r="R35" s="95"/>
      <c r="S35" s="89"/>
      <c r="T35" s="89"/>
      <c r="U35" s="89"/>
      <c r="V35" s="89"/>
      <c r="W35" s="89"/>
      <c r="X35" s="89"/>
      <c r="Y35" s="89"/>
      <c r="Z35" s="96"/>
      <c r="AA35" s="89"/>
      <c r="AB35" s="95"/>
      <c r="AC35" s="89"/>
      <c r="AD35" s="89"/>
    </row>
    <row r="36" spans="1:30" x14ac:dyDescent="0.2">
      <c r="A36" s="85"/>
      <c r="B36" s="90" t="s">
        <v>1048</v>
      </c>
      <c r="C36" s="85"/>
      <c r="D36" s="85"/>
      <c r="E36" s="89"/>
      <c r="F36" s="85"/>
      <c r="G36" s="85"/>
      <c r="H36" s="163"/>
      <c r="I36" s="172"/>
      <c r="J36" s="89"/>
      <c r="K36" s="89"/>
      <c r="L36" s="89"/>
      <c r="M36" s="89"/>
      <c r="N36" s="98"/>
      <c r="O36" s="89"/>
      <c r="P36" s="96"/>
      <c r="Q36" s="89"/>
      <c r="R36" s="95"/>
      <c r="S36" s="89"/>
      <c r="T36" s="89"/>
      <c r="U36" s="89"/>
      <c r="V36" s="89"/>
      <c r="W36" s="89"/>
      <c r="X36" s="89"/>
      <c r="Y36" s="89"/>
      <c r="Z36" s="96"/>
      <c r="AA36" s="89"/>
      <c r="AB36" s="95"/>
      <c r="AC36" s="89"/>
      <c r="AD36" s="89"/>
    </row>
    <row r="37" spans="1:30" x14ac:dyDescent="0.2">
      <c r="A37" s="85"/>
      <c r="B37" s="90" t="s">
        <v>319</v>
      </c>
      <c r="C37" s="85"/>
      <c r="D37" s="85"/>
      <c r="E37" s="89"/>
      <c r="F37" s="85"/>
      <c r="G37" s="85"/>
      <c r="H37" s="163"/>
      <c r="I37" s="172"/>
      <c r="J37" s="89"/>
      <c r="K37" s="89"/>
      <c r="L37" s="89"/>
      <c r="M37" s="89"/>
      <c r="N37" s="98"/>
      <c r="O37" s="89"/>
      <c r="P37" s="96"/>
      <c r="Q37" s="89"/>
      <c r="R37" s="95"/>
      <c r="S37" s="89"/>
      <c r="T37" s="89"/>
      <c r="U37" s="89"/>
      <c r="V37" s="89"/>
      <c r="W37" s="89"/>
      <c r="X37" s="89"/>
      <c r="Y37" s="89"/>
      <c r="Z37" s="96"/>
      <c r="AA37" s="89"/>
      <c r="AB37" s="95"/>
      <c r="AC37" s="89"/>
      <c r="AD37" s="89"/>
    </row>
    <row r="38" spans="1:30" x14ac:dyDescent="0.2">
      <c r="A38" s="85"/>
      <c r="B38" s="90"/>
      <c r="C38" s="85"/>
      <c r="D38" s="85"/>
      <c r="E38" s="89"/>
      <c r="F38" s="85"/>
      <c r="G38" s="85"/>
      <c r="H38" s="163"/>
      <c r="I38" s="172"/>
      <c r="J38" s="89"/>
      <c r="K38" s="89"/>
      <c r="L38" s="89"/>
      <c r="M38" s="89"/>
      <c r="N38" s="98"/>
      <c r="O38" s="89"/>
      <c r="P38" s="96"/>
      <c r="Q38" s="89"/>
      <c r="R38" s="95"/>
      <c r="S38" s="89"/>
      <c r="T38" s="89"/>
      <c r="U38" s="89"/>
      <c r="V38" s="89"/>
      <c r="W38" s="89"/>
      <c r="X38" s="89"/>
      <c r="Y38" s="89"/>
      <c r="Z38" s="96"/>
      <c r="AA38" s="89"/>
      <c r="AB38" s="95"/>
      <c r="AC38" s="89"/>
      <c r="AD38" s="89"/>
    </row>
    <row r="39" spans="1:30" x14ac:dyDescent="0.2">
      <c r="A39" s="85"/>
      <c r="B39" s="90" t="s">
        <v>218</v>
      </c>
      <c r="C39" s="85"/>
      <c r="D39" s="85"/>
      <c r="E39" s="89"/>
      <c r="F39" s="85"/>
      <c r="G39" s="85"/>
      <c r="H39" s="123"/>
      <c r="I39" s="172"/>
      <c r="J39" s="137"/>
      <c r="K39" s="85"/>
      <c r="L39" s="137"/>
      <c r="M39" s="95"/>
      <c r="N39" s="95"/>
      <c r="O39" s="89"/>
      <c r="P39" s="96"/>
      <c r="Q39" s="89"/>
      <c r="R39" s="95"/>
      <c r="S39" s="89"/>
      <c r="T39" s="89"/>
      <c r="U39" s="89"/>
      <c r="V39" s="89"/>
      <c r="W39" s="89"/>
      <c r="X39" s="89"/>
      <c r="Y39" s="89"/>
      <c r="Z39" s="96"/>
      <c r="AA39" s="89"/>
      <c r="AB39" s="95"/>
      <c r="AC39" s="89"/>
      <c r="AD39" s="89"/>
    </row>
    <row r="40" spans="1:30" x14ac:dyDescent="0.2">
      <c r="A40" s="119"/>
      <c r="B40" s="138"/>
      <c r="C40" s="119"/>
      <c r="D40" s="85"/>
      <c r="E40" s="139"/>
      <c r="F40" s="85"/>
      <c r="G40" s="85"/>
      <c r="H40" s="165"/>
      <c r="I40" s="173"/>
      <c r="J40" s="122"/>
      <c r="K40" s="122"/>
      <c r="L40" s="12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x14ac:dyDescent="0.2">
      <c r="A41" s="119"/>
      <c r="B41" s="121" t="s">
        <v>958</v>
      </c>
      <c r="C41" s="119"/>
      <c r="D41" s="85"/>
      <c r="E41" s="139"/>
      <c r="F41" s="85"/>
      <c r="G41" s="85"/>
      <c r="H41" s="165"/>
      <c r="I41" s="174"/>
      <c r="J41" s="122"/>
      <c r="K41" s="122"/>
      <c r="L41" s="12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x14ac:dyDescent="0.2">
      <c r="A42" s="119"/>
      <c r="B42" s="138"/>
      <c r="C42" s="119"/>
      <c r="D42" s="85"/>
      <c r="E42" s="139"/>
      <c r="F42" s="85"/>
      <c r="G42" s="85"/>
      <c r="H42" s="165"/>
      <c r="I42" s="173"/>
      <c r="J42" s="122"/>
      <c r="K42" s="122"/>
      <c r="L42" s="12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x14ac:dyDescent="0.2">
      <c r="A43" s="85"/>
      <c r="B43" s="138" t="s">
        <v>1098</v>
      </c>
      <c r="C43" s="85"/>
      <c r="D43" s="85"/>
      <c r="E43" s="89"/>
      <c r="F43" s="85"/>
      <c r="G43" s="85"/>
      <c r="H43" s="148"/>
      <c r="I43" s="172"/>
      <c r="J43" s="98"/>
      <c r="K43" s="102"/>
      <c r="L43" s="98"/>
      <c r="M43" s="95"/>
      <c r="N43" s="95"/>
      <c r="O43" s="89"/>
      <c r="P43" s="96"/>
      <c r="Q43" s="89"/>
      <c r="R43" s="95"/>
      <c r="S43" s="89"/>
      <c r="T43" s="89"/>
      <c r="U43" s="89"/>
      <c r="V43" s="89"/>
      <c r="W43" s="89"/>
      <c r="X43" s="89"/>
      <c r="Y43" s="100"/>
      <c r="Z43" s="101"/>
      <c r="AA43" s="100"/>
      <c r="AB43" s="99"/>
      <c r="AC43" s="89"/>
      <c r="AD43" s="89"/>
    </row>
    <row r="44" spans="1:30" x14ac:dyDescent="0.2">
      <c r="A44" s="85"/>
      <c r="B44" s="90"/>
      <c r="C44" s="85"/>
      <c r="D44" s="85"/>
      <c r="E44" s="89"/>
      <c r="F44" s="85"/>
      <c r="G44" s="85"/>
      <c r="H44" s="148"/>
      <c r="I44" s="172"/>
      <c r="J44" s="98"/>
      <c r="K44" s="102"/>
      <c r="L44" s="98"/>
      <c r="M44" s="95"/>
      <c r="N44" s="95"/>
      <c r="O44" s="89"/>
      <c r="P44" s="96"/>
      <c r="Q44" s="89"/>
      <c r="R44" s="95"/>
      <c r="S44" s="89"/>
      <c r="T44" s="89"/>
      <c r="U44" s="89"/>
      <c r="V44" s="89"/>
      <c r="W44" s="89"/>
      <c r="X44" s="89"/>
      <c r="Y44" s="89"/>
      <c r="Z44" s="96"/>
      <c r="AA44" s="89"/>
      <c r="AB44" s="95"/>
      <c r="AC44" s="89"/>
      <c r="AD44" s="89"/>
    </row>
    <row r="45" spans="1:30" x14ac:dyDescent="0.2">
      <c r="A45" s="85"/>
      <c r="B45" s="90" t="s">
        <v>673</v>
      </c>
      <c r="C45" s="85"/>
      <c r="D45" s="85"/>
      <c r="E45" s="89"/>
      <c r="F45" s="85"/>
      <c r="G45" s="85"/>
      <c r="H45" s="148"/>
      <c r="I45" s="172"/>
      <c r="J45" s="98"/>
      <c r="K45" s="102"/>
      <c r="L45" s="98"/>
      <c r="M45" s="95"/>
      <c r="N45" s="95"/>
      <c r="O45" s="89"/>
      <c r="P45" s="96"/>
      <c r="Q45" s="89"/>
      <c r="R45" s="95"/>
      <c r="S45" s="89"/>
      <c r="T45" s="89"/>
      <c r="U45" s="89"/>
      <c r="V45" s="89"/>
      <c r="W45" s="89"/>
      <c r="X45" s="89"/>
      <c r="Y45" s="89"/>
      <c r="Z45" s="96"/>
      <c r="AA45" s="89"/>
      <c r="AB45" s="95"/>
      <c r="AC45" s="89"/>
      <c r="AD45" s="89"/>
    </row>
    <row r="46" spans="1:30" x14ac:dyDescent="0.2">
      <c r="A46" s="85"/>
      <c r="B46" s="85"/>
      <c r="C46" s="85"/>
      <c r="D46" s="85"/>
      <c r="E46" s="85"/>
      <c r="F46" s="85"/>
      <c r="G46" s="85"/>
      <c r="H46" s="163"/>
      <c r="I46" s="174"/>
      <c r="J46" s="85"/>
      <c r="K46" s="85"/>
      <c r="L46" s="85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1:30" x14ac:dyDescent="0.2">
      <c r="B47" s="46"/>
      <c r="C47" s="46"/>
      <c r="D47" s="46"/>
      <c r="E47" s="46"/>
      <c r="F47" s="46"/>
      <c r="G47" s="46"/>
      <c r="H47" s="154"/>
      <c r="I47" s="167"/>
      <c r="J47" s="46"/>
      <c r="K47" s="46"/>
      <c r="L47" s="46"/>
      <c r="M47" s="135"/>
      <c r="N47" s="135"/>
      <c r="O47" s="135"/>
      <c r="P47" s="135"/>
      <c r="Q47" s="135"/>
      <c r="R47" s="135"/>
      <c r="S47" s="135"/>
      <c r="T47" s="135"/>
      <c r="U47" s="135"/>
    </row>
    <row r="48" spans="1:30" x14ac:dyDescent="0.2">
      <c r="B48" s="46" t="s">
        <v>1049</v>
      </c>
      <c r="C48" s="46"/>
      <c r="D48" s="46"/>
      <c r="E48" s="46"/>
      <c r="F48" s="46"/>
      <c r="G48" s="46"/>
      <c r="H48" s="154"/>
      <c r="I48" s="167"/>
      <c r="J48" s="46"/>
      <c r="K48" s="46"/>
      <c r="L48" s="46"/>
      <c r="M48" s="135"/>
      <c r="N48" s="135"/>
      <c r="O48" s="135"/>
      <c r="P48" s="135"/>
      <c r="Q48" s="135"/>
      <c r="R48" s="135"/>
      <c r="S48" s="135"/>
      <c r="T48" s="135"/>
      <c r="U48" s="135"/>
    </row>
    <row r="49" spans="2:30" x14ac:dyDescent="0.2">
      <c r="B49" s="46"/>
      <c r="C49" s="46"/>
      <c r="D49" s="46"/>
      <c r="E49" s="46"/>
      <c r="F49" s="46"/>
      <c r="G49" s="46"/>
      <c r="H49" s="154"/>
      <c r="I49" s="167"/>
      <c r="J49" s="46"/>
      <c r="K49" s="46"/>
      <c r="L49" s="46"/>
      <c r="M49" s="135"/>
      <c r="N49" s="135"/>
      <c r="O49" s="135"/>
      <c r="P49" s="135"/>
      <c r="Q49" s="135"/>
      <c r="R49" s="135"/>
      <c r="S49" s="135"/>
      <c r="T49" s="135"/>
      <c r="U49" s="135"/>
    </row>
    <row r="50" spans="2:30" x14ac:dyDescent="0.2">
      <c r="C50" s="46"/>
      <c r="D50" s="46"/>
      <c r="E50" s="46"/>
      <c r="F50" s="46"/>
      <c r="G50" s="46"/>
      <c r="H50" s="154"/>
      <c r="I50" s="167"/>
      <c r="J50" s="46"/>
      <c r="K50" s="46"/>
      <c r="L50" s="46"/>
      <c r="M50" s="135"/>
      <c r="N50" s="135"/>
      <c r="O50" s="135"/>
      <c r="P50" s="135"/>
      <c r="Q50" s="135"/>
      <c r="R50" s="135"/>
      <c r="S50" s="135"/>
      <c r="T50" s="135"/>
      <c r="U50" s="135"/>
    </row>
    <row r="55" spans="2:30" x14ac:dyDescent="0.2">
      <c r="H55" s="177"/>
    </row>
    <row r="56" spans="2:30" x14ac:dyDescent="0.2">
      <c r="H56" s="177"/>
    </row>
    <row r="58" spans="2:30" s="1" customFormat="1" x14ac:dyDescent="0.2">
      <c r="H58" s="166"/>
      <c r="I58" s="17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2:30" s="1" customFormat="1" x14ac:dyDescent="0.2">
      <c r="H59" s="166"/>
      <c r="I59" s="17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0" s="1" customFormat="1" x14ac:dyDescent="0.2">
      <c r="H60" s="166"/>
      <c r="I60" s="17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0" s="1" customFormat="1" x14ac:dyDescent="0.2">
      <c r="H61" s="166"/>
      <c r="I61" s="17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1" customFormat="1" x14ac:dyDescent="0.2">
      <c r="H62" s="166"/>
      <c r="I62" s="17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2:30" s="1" customFormat="1" x14ac:dyDescent="0.2">
      <c r="H63" s="166"/>
      <c r="I63" s="17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s="1" customFormat="1" x14ac:dyDescent="0.2">
      <c r="H64" s="166"/>
      <c r="I64" s="17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8:30" s="1" customFormat="1" x14ac:dyDescent="0.2">
      <c r="H65" s="166"/>
      <c r="I65" s="17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8:30" s="1" customFormat="1" x14ac:dyDescent="0.2">
      <c r="H66" s="166"/>
      <c r="I66" s="17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</sheetData>
  <sheetProtection autoFilter="0"/>
  <autoFilter ref="B6:AD17" xr:uid="{82E70DCB-A176-4202-96FE-A1321E372CCE}"/>
  <mergeCells count="10">
    <mergeCell ref="W3:X3"/>
    <mergeCell ref="Y3:Z3"/>
    <mergeCell ref="AA3:AB3"/>
    <mergeCell ref="AC3:AD3"/>
    <mergeCell ref="B3:C3"/>
    <mergeCell ref="M3:N3"/>
    <mergeCell ref="O3:P3"/>
    <mergeCell ref="Q3:R3"/>
    <mergeCell ref="S3:T3"/>
    <mergeCell ref="U3:V3"/>
  </mergeCells>
  <dataValidations count="1">
    <dataValidation type="textLength" operator="greaterThanOrEqual" allowBlank="1" showErrorMessage="1" promptTitle="Produto" prompt="Informar o nome do produto" sqref="B24:B25 B27:B28 I24:I28 E24:E28" xr:uid="{EEB321E7-756E-426B-A5B8-A2CE97296DC7}">
      <formula1>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57"/>
  <sheetViews>
    <sheetView showGridLines="0" tabSelected="1" zoomScaleNormal="100" workbookViewId="0">
      <pane ySplit="6" topLeftCell="A213" activePane="bottomLeft" state="frozen"/>
      <selection pane="bottomLeft" activeCell="H7" sqref="H7:H221"/>
    </sheetView>
  </sheetViews>
  <sheetFormatPr defaultColWidth="9.140625" defaultRowHeight="12.75" outlineLevelCol="1" x14ac:dyDescent="0.2"/>
  <cols>
    <col min="1" max="1" width="1.7109375" style="1" customWidth="1"/>
    <col min="2" max="2" width="17.140625" style="1" customWidth="1"/>
    <col min="3" max="3" width="10.28515625" style="1" customWidth="1" outlineLevel="1"/>
    <col min="4" max="4" width="16.140625" style="1" customWidth="1" outlineLevel="1"/>
    <col min="5" max="5" width="25.5703125" style="1" customWidth="1" outlineLevel="1"/>
    <col min="6" max="6" width="17.28515625" style="1" customWidth="1" outlineLevel="1"/>
    <col min="7" max="7" width="13.85546875" style="166" customWidth="1" outlineLevel="1"/>
    <col min="8" max="8" width="16.5703125" style="171" customWidth="1" outlineLevel="1"/>
    <col min="9" max="9" width="14.7109375" style="1" customWidth="1"/>
    <col min="10" max="10" width="56.28515625" style="1" customWidth="1"/>
    <col min="11" max="11" width="30.85546875" style="1" customWidth="1" outlineLevel="1"/>
    <col min="12" max="12" width="9.28515625" style="5" customWidth="1"/>
    <col min="13" max="13" width="10.28515625" style="5" customWidth="1"/>
    <col min="14" max="14" width="11.7109375" style="5" customWidth="1"/>
    <col min="15" max="16" width="9.28515625" style="5" customWidth="1"/>
    <col min="17" max="17" width="10.28515625" style="5" customWidth="1"/>
    <col min="18" max="18" width="9.28515625" style="5" customWidth="1"/>
    <col min="19" max="19" width="10.28515625" style="5" customWidth="1"/>
    <col min="20" max="20" width="9.28515625" style="5" customWidth="1"/>
    <col min="21" max="21" width="10.28515625" style="5" customWidth="1"/>
    <col min="22" max="23" width="9.140625" style="5" customWidth="1"/>
    <col min="24" max="26" width="9.28515625" style="5" customWidth="1"/>
    <col min="27" max="27" width="10.28515625" style="5" customWidth="1"/>
    <col min="28" max="28" width="9.28515625" style="5" customWidth="1"/>
    <col min="29" max="29" width="10.28515625" style="5" customWidth="1"/>
    <col min="30" max="30" width="13.28515625" bestFit="1" customWidth="1"/>
  </cols>
  <sheetData>
    <row r="1" spans="1:29" x14ac:dyDescent="0.2">
      <c r="A1" s="46"/>
      <c r="B1" s="46"/>
      <c r="C1" s="46"/>
      <c r="D1" s="46"/>
      <c r="E1" s="46"/>
      <c r="F1" s="46"/>
      <c r="G1" s="154"/>
      <c r="H1" s="167"/>
      <c r="I1" s="46"/>
      <c r="J1" s="46"/>
      <c r="K1" s="46"/>
      <c r="L1" s="47" t="s">
        <v>959</v>
      </c>
      <c r="M1" s="47"/>
      <c r="N1" s="47" t="s">
        <v>960</v>
      </c>
      <c r="O1" s="47"/>
      <c r="P1" s="47" t="s">
        <v>965</v>
      </c>
      <c r="Q1" s="47"/>
      <c r="R1" s="47" t="s">
        <v>961</v>
      </c>
      <c r="S1" s="47"/>
      <c r="T1" s="47" t="s">
        <v>962</v>
      </c>
      <c r="U1" s="47"/>
      <c r="V1" s="47"/>
      <c r="W1" s="47"/>
      <c r="X1" s="47" t="s">
        <v>966</v>
      </c>
      <c r="Y1" s="47"/>
      <c r="Z1" s="47" t="s">
        <v>964</v>
      </c>
      <c r="AA1" s="47"/>
      <c r="AB1" s="47" t="s">
        <v>963</v>
      </c>
      <c r="AC1" s="47"/>
    </row>
    <row r="2" spans="1:29" ht="22.5" customHeight="1" thickBot="1" x14ac:dyDescent="0.25">
      <c r="A2" s="4"/>
      <c r="B2" s="11" t="s">
        <v>1097</v>
      </c>
      <c r="C2" s="4"/>
      <c r="D2" s="4"/>
      <c r="E2" s="4"/>
      <c r="F2" s="4"/>
      <c r="G2" s="155"/>
      <c r="H2" s="168"/>
      <c r="I2" s="130"/>
      <c r="J2" s="130"/>
      <c r="K2" s="4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16.5" thickBot="1" x14ac:dyDescent="0.25">
      <c r="A3" s="7"/>
      <c r="B3" s="195" t="s">
        <v>1060</v>
      </c>
      <c r="C3" s="195"/>
      <c r="D3" s="48"/>
      <c r="E3" s="153"/>
      <c r="F3" s="48"/>
      <c r="G3" s="156"/>
      <c r="H3" s="169"/>
      <c r="I3" s="48"/>
      <c r="J3" s="130"/>
      <c r="K3" s="48"/>
      <c r="L3" s="191" t="s">
        <v>339</v>
      </c>
      <c r="M3" s="192"/>
      <c r="N3" s="191" t="s">
        <v>27</v>
      </c>
      <c r="O3" s="192"/>
      <c r="P3" s="191" t="s">
        <v>338</v>
      </c>
      <c r="Q3" s="192"/>
      <c r="R3" s="191" t="s">
        <v>28</v>
      </c>
      <c r="S3" s="192"/>
      <c r="T3" s="191" t="s">
        <v>36</v>
      </c>
      <c r="U3" s="192"/>
      <c r="V3" s="191" t="s">
        <v>289</v>
      </c>
      <c r="W3" s="192"/>
      <c r="X3" s="193" t="s">
        <v>677</v>
      </c>
      <c r="Y3" s="194"/>
      <c r="Z3" s="193" t="s">
        <v>678</v>
      </c>
      <c r="AA3" s="194"/>
      <c r="AB3" s="193" t="s">
        <v>679</v>
      </c>
      <c r="AC3" s="194"/>
    </row>
    <row r="4" spans="1:29" ht="5.25" customHeight="1" thickBot="1" x14ac:dyDescent="0.25">
      <c r="A4" s="7"/>
      <c r="B4" s="4"/>
      <c r="C4" s="4"/>
      <c r="D4" s="4"/>
      <c r="E4" s="4"/>
      <c r="F4" s="4"/>
      <c r="G4" s="155"/>
      <c r="H4" s="168"/>
      <c r="I4" s="4"/>
      <c r="J4" s="4"/>
      <c r="K4" s="4"/>
      <c r="L4" s="49"/>
      <c r="M4" s="50"/>
      <c r="N4" s="49"/>
      <c r="O4" s="50"/>
      <c r="P4" s="49"/>
      <c r="Q4" s="50"/>
      <c r="R4" s="49"/>
      <c r="S4" s="50"/>
      <c r="T4" s="49"/>
      <c r="U4" s="50"/>
      <c r="V4" s="49"/>
      <c r="W4" s="50"/>
      <c r="X4" s="51"/>
      <c r="Y4" s="52"/>
      <c r="Z4" s="51"/>
      <c r="AA4" s="52"/>
      <c r="AB4" s="51"/>
      <c r="AC4" s="52"/>
    </row>
    <row r="5" spans="1:29" ht="12.75" customHeight="1" x14ac:dyDescent="0.2">
      <c r="A5" s="8"/>
      <c r="B5" s="53" t="s">
        <v>577</v>
      </c>
      <c r="C5" s="53"/>
      <c r="D5" s="53" t="s">
        <v>29</v>
      </c>
      <c r="E5" s="53"/>
      <c r="F5" s="53" t="s">
        <v>11</v>
      </c>
      <c r="G5" s="157" t="s">
        <v>15</v>
      </c>
      <c r="H5" s="157" t="s">
        <v>29</v>
      </c>
      <c r="I5" s="53"/>
      <c r="J5" s="53"/>
      <c r="K5" s="53"/>
      <c r="L5" s="49" t="s">
        <v>13</v>
      </c>
      <c r="M5" s="50" t="s">
        <v>14</v>
      </c>
      <c r="N5" s="49" t="s">
        <v>13</v>
      </c>
      <c r="O5" s="50" t="s">
        <v>14</v>
      </c>
      <c r="P5" s="49" t="s">
        <v>13</v>
      </c>
      <c r="Q5" s="50" t="s">
        <v>14</v>
      </c>
      <c r="R5" s="49" t="s">
        <v>13</v>
      </c>
      <c r="S5" s="50" t="s">
        <v>14</v>
      </c>
      <c r="T5" s="49" t="s">
        <v>13</v>
      </c>
      <c r="U5" s="50" t="s">
        <v>14</v>
      </c>
      <c r="V5" s="49" t="s">
        <v>13</v>
      </c>
      <c r="W5" s="50" t="s">
        <v>14</v>
      </c>
      <c r="X5" s="54" t="s">
        <v>13</v>
      </c>
      <c r="Y5" s="55" t="s">
        <v>14</v>
      </c>
      <c r="Z5" s="54" t="s">
        <v>13</v>
      </c>
      <c r="AA5" s="55" t="s">
        <v>14</v>
      </c>
      <c r="AB5" s="54" t="s">
        <v>13</v>
      </c>
      <c r="AC5" s="55" t="s">
        <v>14</v>
      </c>
    </row>
    <row r="6" spans="1:29" ht="13.5" customHeight="1" thickBot="1" x14ac:dyDescent="0.25">
      <c r="A6" s="8"/>
      <c r="B6" s="12" t="s">
        <v>578</v>
      </c>
      <c r="C6" s="12" t="s">
        <v>579</v>
      </c>
      <c r="D6" s="12" t="s">
        <v>680</v>
      </c>
      <c r="E6" s="150" t="s">
        <v>912</v>
      </c>
      <c r="F6" s="150" t="s">
        <v>12</v>
      </c>
      <c r="G6" s="158" t="s">
        <v>73</v>
      </c>
      <c r="H6" s="158" t="s">
        <v>30</v>
      </c>
      <c r="I6" s="150" t="s">
        <v>575</v>
      </c>
      <c r="J6" s="146" t="s">
        <v>16</v>
      </c>
      <c r="K6" s="12" t="s">
        <v>576</v>
      </c>
      <c r="L6" s="56" t="s">
        <v>17</v>
      </c>
      <c r="M6" s="57" t="s">
        <v>31</v>
      </c>
      <c r="N6" s="56" t="s">
        <v>17</v>
      </c>
      <c r="O6" s="57" t="s">
        <v>31</v>
      </c>
      <c r="P6" s="56" t="s">
        <v>17</v>
      </c>
      <c r="Q6" s="57" t="s">
        <v>31</v>
      </c>
      <c r="R6" s="56" t="s">
        <v>17</v>
      </c>
      <c r="S6" s="57" t="s">
        <v>31</v>
      </c>
      <c r="T6" s="56" t="s">
        <v>17</v>
      </c>
      <c r="U6" s="57" t="s">
        <v>31</v>
      </c>
      <c r="V6" s="56" t="s">
        <v>17</v>
      </c>
      <c r="W6" s="57" t="s">
        <v>31</v>
      </c>
      <c r="X6" s="58" t="s">
        <v>17</v>
      </c>
      <c r="Y6" s="59" t="s">
        <v>31</v>
      </c>
      <c r="Z6" s="58" t="s">
        <v>17</v>
      </c>
      <c r="AA6" s="59" t="s">
        <v>31</v>
      </c>
      <c r="AB6" s="58" t="s">
        <v>17</v>
      </c>
      <c r="AC6" s="59" t="s">
        <v>31</v>
      </c>
    </row>
    <row r="7" spans="1:29" ht="15" customHeight="1" x14ac:dyDescent="0.2">
      <c r="A7" s="8"/>
      <c r="B7" s="68" t="s">
        <v>942</v>
      </c>
      <c r="C7" s="68" t="s">
        <v>580</v>
      </c>
      <c r="D7" s="69" t="s">
        <v>683</v>
      </c>
      <c r="E7" s="69" t="s">
        <v>913</v>
      </c>
      <c r="F7" s="151" t="s">
        <v>1101</v>
      </c>
      <c r="G7" s="160" t="s">
        <v>78</v>
      </c>
      <c r="H7" s="152" t="s">
        <v>376</v>
      </c>
      <c r="I7" s="111" t="s">
        <v>598</v>
      </c>
      <c r="J7" s="67" t="s">
        <v>243</v>
      </c>
      <c r="K7" s="129" t="s">
        <v>599</v>
      </c>
      <c r="L7" s="73">
        <v>31.72</v>
      </c>
      <c r="M7" s="72">
        <v>43.85</v>
      </c>
      <c r="N7" s="125">
        <v>31.72</v>
      </c>
      <c r="O7" s="72">
        <v>43.85</v>
      </c>
      <c r="P7" s="71">
        <v>31.53</v>
      </c>
      <c r="Q7" s="72">
        <v>43.59</v>
      </c>
      <c r="R7" s="71">
        <v>31.34</v>
      </c>
      <c r="S7" s="72">
        <v>43.33</v>
      </c>
      <c r="T7" s="71">
        <v>29.56</v>
      </c>
      <c r="U7" s="72">
        <v>40.86</v>
      </c>
      <c r="V7" s="74"/>
      <c r="W7" s="75"/>
      <c r="X7" s="65">
        <v>31.72</v>
      </c>
      <c r="Y7" s="66">
        <v>43.85</v>
      </c>
      <c r="Z7" s="65">
        <v>31.53</v>
      </c>
      <c r="AA7" s="66">
        <v>43.59</v>
      </c>
      <c r="AB7" s="65">
        <v>31.34</v>
      </c>
      <c r="AC7" s="66">
        <v>43.33</v>
      </c>
    </row>
    <row r="8" spans="1:29" ht="15" customHeight="1" x14ac:dyDescent="0.2">
      <c r="A8" s="8"/>
      <c r="B8" s="68" t="s">
        <v>942</v>
      </c>
      <c r="C8" s="68" t="s">
        <v>580</v>
      </c>
      <c r="D8" s="69" t="s">
        <v>684</v>
      </c>
      <c r="E8" s="69" t="s">
        <v>913</v>
      </c>
      <c r="F8" s="151" t="s">
        <v>1102</v>
      </c>
      <c r="G8" s="176" t="s">
        <v>79</v>
      </c>
      <c r="H8" s="152" t="s">
        <v>377</v>
      </c>
      <c r="I8" s="111" t="s">
        <v>600</v>
      </c>
      <c r="J8" s="67" t="s">
        <v>61</v>
      </c>
      <c r="K8" s="129" t="s">
        <v>601</v>
      </c>
      <c r="L8" s="71">
        <v>60.2</v>
      </c>
      <c r="M8" s="72">
        <v>83.22</v>
      </c>
      <c r="N8" s="125">
        <v>58.73</v>
      </c>
      <c r="O8" s="72">
        <v>81.19</v>
      </c>
      <c r="P8" s="71">
        <v>58.37</v>
      </c>
      <c r="Q8" s="72">
        <v>80.69</v>
      </c>
      <c r="R8" s="71">
        <v>58.02</v>
      </c>
      <c r="S8" s="72">
        <v>80.209999999999994</v>
      </c>
      <c r="T8" s="71">
        <v>54.73</v>
      </c>
      <c r="U8" s="72">
        <v>75.66</v>
      </c>
      <c r="V8" s="74"/>
      <c r="W8" s="75"/>
      <c r="X8" s="65">
        <v>58.73</v>
      </c>
      <c r="Y8" s="66">
        <v>81.19</v>
      </c>
      <c r="Z8" s="65">
        <v>58.37</v>
      </c>
      <c r="AA8" s="66">
        <v>80.69</v>
      </c>
      <c r="AB8" s="65">
        <v>58.02</v>
      </c>
      <c r="AC8" s="66">
        <v>80.209999999999994</v>
      </c>
    </row>
    <row r="9" spans="1:29" ht="15" customHeight="1" x14ac:dyDescent="0.2">
      <c r="A9" s="8"/>
      <c r="B9" s="68" t="s">
        <v>942</v>
      </c>
      <c r="C9" s="68" t="s">
        <v>580</v>
      </c>
      <c r="D9" s="69" t="s">
        <v>685</v>
      </c>
      <c r="E9" s="69" t="s">
        <v>913</v>
      </c>
      <c r="F9" s="151" t="s">
        <v>1103</v>
      </c>
      <c r="G9" s="176" t="s">
        <v>80</v>
      </c>
      <c r="H9" s="152" t="s">
        <v>378</v>
      </c>
      <c r="I9" s="111" t="s">
        <v>600</v>
      </c>
      <c r="J9" s="67" t="s">
        <v>62</v>
      </c>
      <c r="K9" s="129" t="s">
        <v>601</v>
      </c>
      <c r="L9" s="71">
        <v>78.3</v>
      </c>
      <c r="M9" s="72">
        <v>108.25</v>
      </c>
      <c r="N9" s="125">
        <v>76.39</v>
      </c>
      <c r="O9" s="72">
        <v>105.6</v>
      </c>
      <c r="P9" s="71">
        <v>75.930000000000007</v>
      </c>
      <c r="Q9" s="72">
        <v>104.97</v>
      </c>
      <c r="R9" s="71">
        <v>75.47</v>
      </c>
      <c r="S9" s="72">
        <v>104.33</v>
      </c>
      <c r="T9" s="71">
        <v>71.180000000000007</v>
      </c>
      <c r="U9" s="72">
        <v>98.4</v>
      </c>
      <c r="V9" s="74"/>
      <c r="W9" s="75"/>
      <c r="X9" s="65">
        <v>76.39</v>
      </c>
      <c r="Y9" s="66">
        <v>105.6</v>
      </c>
      <c r="Z9" s="65">
        <v>75.930000000000007</v>
      </c>
      <c r="AA9" s="66">
        <v>104.97</v>
      </c>
      <c r="AB9" s="65">
        <v>75.47</v>
      </c>
      <c r="AC9" s="66">
        <v>104.33</v>
      </c>
    </row>
    <row r="10" spans="1:29" ht="15" customHeight="1" x14ac:dyDescent="0.2">
      <c r="A10" s="8"/>
      <c r="B10" s="68" t="s">
        <v>942</v>
      </c>
      <c r="C10" s="68" t="s">
        <v>580</v>
      </c>
      <c r="D10" s="69" t="s">
        <v>686</v>
      </c>
      <c r="E10" s="69" t="s">
        <v>913</v>
      </c>
      <c r="F10" s="151" t="s">
        <v>1104</v>
      </c>
      <c r="G10" s="176" t="s">
        <v>81</v>
      </c>
      <c r="H10" s="152" t="s">
        <v>379</v>
      </c>
      <c r="I10" s="111" t="s">
        <v>600</v>
      </c>
      <c r="J10" s="67" t="s">
        <v>63</v>
      </c>
      <c r="K10" s="129" t="s">
        <v>601</v>
      </c>
      <c r="L10" s="71">
        <v>79.36</v>
      </c>
      <c r="M10" s="71">
        <v>109.71</v>
      </c>
      <c r="N10" s="125">
        <v>77.42</v>
      </c>
      <c r="O10" s="72">
        <v>107.03</v>
      </c>
      <c r="P10" s="71">
        <v>76.95</v>
      </c>
      <c r="Q10" s="72">
        <v>106.38</v>
      </c>
      <c r="R10" s="71">
        <v>76.489999999999995</v>
      </c>
      <c r="S10" s="72">
        <v>105.74</v>
      </c>
      <c r="T10" s="71">
        <v>72.14</v>
      </c>
      <c r="U10" s="72">
        <v>99.73</v>
      </c>
      <c r="V10" s="74"/>
      <c r="W10" s="75"/>
      <c r="X10" s="65">
        <v>77.42</v>
      </c>
      <c r="Y10" s="66">
        <v>107.03</v>
      </c>
      <c r="Z10" s="65">
        <v>76.95</v>
      </c>
      <c r="AA10" s="66">
        <v>106.38</v>
      </c>
      <c r="AB10" s="65">
        <v>76.489999999999995</v>
      </c>
      <c r="AC10" s="66">
        <v>105.74</v>
      </c>
    </row>
    <row r="11" spans="1:29" ht="15" customHeight="1" x14ac:dyDescent="0.2">
      <c r="A11" s="8"/>
      <c r="B11" s="68" t="s">
        <v>942</v>
      </c>
      <c r="C11" s="68" t="s">
        <v>580</v>
      </c>
      <c r="D11" s="69" t="s">
        <v>948</v>
      </c>
      <c r="E11" s="69" t="s">
        <v>913</v>
      </c>
      <c r="F11" s="151" t="s">
        <v>1105</v>
      </c>
      <c r="G11" s="160" t="s">
        <v>968</v>
      </c>
      <c r="H11" s="152" t="s">
        <v>947</v>
      </c>
      <c r="I11" s="111" t="s">
        <v>602</v>
      </c>
      <c r="J11" s="67" t="s">
        <v>359</v>
      </c>
      <c r="K11" s="129" t="s">
        <v>603</v>
      </c>
      <c r="L11" s="71">
        <v>81.95</v>
      </c>
      <c r="M11" s="72">
        <v>113.29</v>
      </c>
      <c r="N11" s="125">
        <v>79.948078999999993</v>
      </c>
      <c r="O11" s="72">
        <v>110.52</v>
      </c>
      <c r="P11" s="71">
        <v>79.459999999999994</v>
      </c>
      <c r="Q11" s="72">
        <v>109.85</v>
      </c>
      <c r="R11" s="71">
        <v>78.98</v>
      </c>
      <c r="S11" s="72">
        <v>109.19</v>
      </c>
      <c r="T11" s="71">
        <v>74.5</v>
      </c>
      <c r="U11" s="72">
        <v>102.99</v>
      </c>
      <c r="V11" s="74"/>
      <c r="W11" s="75"/>
      <c r="X11" s="65">
        <v>79.95</v>
      </c>
      <c r="Y11" s="66">
        <v>110.53</v>
      </c>
      <c r="Z11" s="65">
        <v>79.459999999999994</v>
      </c>
      <c r="AA11" s="66">
        <v>109.85</v>
      </c>
      <c r="AB11" s="65">
        <v>78.98</v>
      </c>
      <c r="AC11" s="66">
        <v>109.19</v>
      </c>
    </row>
    <row r="12" spans="1:29" ht="15" customHeight="1" x14ac:dyDescent="0.2">
      <c r="A12" s="8"/>
      <c r="B12" s="68" t="s">
        <v>942</v>
      </c>
      <c r="C12" s="68" t="s">
        <v>580</v>
      </c>
      <c r="D12" s="69" t="s">
        <v>944</v>
      </c>
      <c r="E12" s="69" t="s">
        <v>913</v>
      </c>
      <c r="F12" s="151" t="s">
        <v>1106</v>
      </c>
      <c r="G12" s="160" t="s">
        <v>969</v>
      </c>
      <c r="H12" s="152" t="s">
        <v>943</v>
      </c>
      <c r="I12" s="111" t="s">
        <v>602</v>
      </c>
      <c r="J12" s="67" t="s">
        <v>360</v>
      </c>
      <c r="K12" s="129" t="s">
        <v>603</v>
      </c>
      <c r="L12" s="71">
        <v>58.38</v>
      </c>
      <c r="M12" s="72">
        <v>80.709999999999994</v>
      </c>
      <c r="N12" s="125">
        <v>56.953747000000007</v>
      </c>
      <c r="O12" s="72">
        <v>78.739999999999995</v>
      </c>
      <c r="P12" s="71">
        <v>56.61</v>
      </c>
      <c r="Q12" s="72">
        <v>78.260000000000005</v>
      </c>
      <c r="R12" s="71">
        <v>56.27</v>
      </c>
      <c r="S12" s="72">
        <v>77.790000000000006</v>
      </c>
      <c r="T12" s="71">
        <v>53.07</v>
      </c>
      <c r="U12" s="72">
        <v>73.37</v>
      </c>
      <c r="V12" s="74"/>
      <c r="W12" s="75"/>
      <c r="X12" s="65">
        <v>56.95</v>
      </c>
      <c r="Y12" s="66">
        <v>78.73</v>
      </c>
      <c r="Z12" s="65">
        <v>56.61</v>
      </c>
      <c r="AA12" s="66">
        <v>78.260000000000005</v>
      </c>
      <c r="AB12" s="65">
        <v>56.27</v>
      </c>
      <c r="AC12" s="66">
        <v>77.790000000000006</v>
      </c>
    </row>
    <row r="13" spans="1:29" ht="15" customHeight="1" x14ac:dyDescent="0.2">
      <c r="A13" s="8"/>
      <c r="B13" s="68" t="s">
        <v>942</v>
      </c>
      <c r="C13" s="68" t="s">
        <v>580</v>
      </c>
      <c r="D13" s="69" t="s">
        <v>946</v>
      </c>
      <c r="E13" s="69" t="s">
        <v>913</v>
      </c>
      <c r="F13" s="151" t="s">
        <v>1107</v>
      </c>
      <c r="G13" s="160" t="s">
        <v>970</v>
      </c>
      <c r="H13" s="152" t="s">
        <v>945</v>
      </c>
      <c r="I13" s="111" t="s">
        <v>602</v>
      </c>
      <c r="J13" s="67" t="s">
        <v>361</v>
      </c>
      <c r="K13" s="129" t="s">
        <v>603</v>
      </c>
      <c r="L13" s="71">
        <v>87.57</v>
      </c>
      <c r="M13" s="72">
        <v>121.06</v>
      </c>
      <c r="N13" s="125">
        <v>85.435837000000006</v>
      </c>
      <c r="O13" s="72">
        <v>118.11</v>
      </c>
      <c r="P13" s="71">
        <v>84.92</v>
      </c>
      <c r="Q13" s="72">
        <v>117.4</v>
      </c>
      <c r="R13" s="71">
        <v>84.41</v>
      </c>
      <c r="S13" s="72">
        <v>116.69</v>
      </c>
      <c r="T13" s="71">
        <v>79.61</v>
      </c>
      <c r="U13" s="72">
        <v>110.06</v>
      </c>
      <c r="V13" s="74"/>
      <c r="W13" s="75"/>
      <c r="X13" s="65">
        <v>85.44</v>
      </c>
      <c r="Y13" s="66">
        <v>118.12</v>
      </c>
      <c r="Z13" s="65">
        <v>84.92</v>
      </c>
      <c r="AA13" s="66">
        <v>117.4</v>
      </c>
      <c r="AB13" s="65">
        <v>84.41</v>
      </c>
      <c r="AC13" s="66">
        <v>116.69</v>
      </c>
    </row>
    <row r="14" spans="1:29" ht="15" customHeight="1" x14ac:dyDescent="0.2">
      <c r="A14" s="8"/>
      <c r="B14" s="68" t="s">
        <v>942</v>
      </c>
      <c r="C14" s="68" t="s">
        <v>580</v>
      </c>
      <c r="D14" s="69" t="s">
        <v>954</v>
      </c>
      <c r="E14" s="69" t="s">
        <v>913</v>
      </c>
      <c r="F14" s="151" t="s">
        <v>1108</v>
      </c>
      <c r="G14" s="160" t="s">
        <v>971</v>
      </c>
      <c r="H14" s="152" t="s">
        <v>953</v>
      </c>
      <c r="I14" s="111" t="s">
        <v>604</v>
      </c>
      <c r="J14" s="67" t="s">
        <v>362</v>
      </c>
      <c r="K14" s="129" t="s">
        <v>605</v>
      </c>
      <c r="L14" s="71">
        <v>93.66</v>
      </c>
      <c r="M14" s="72">
        <v>129.47999999999999</v>
      </c>
      <c r="N14" s="125">
        <v>91.372214</v>
      </c>
      <c r="O14" s="72">
        <v>126.32</v>
      </c>
      <c r="P14" s="71">
        <v>90.82</v>
      </c>
      <c r="Q14" s="72">
        <v>125.55</v>
      </c>
      <c r="R14" s="71">
        <v>90.27</v>
      </c>
      <c r="S14" s="72">
        <v>124.79</v>
      </c>
      <c r="T14" s="71">
        <v>85.14</v>
      </c>
      <c r="U14" s="72">
        <v>117.7</v>
      </c>
      <c r="V14" s="74"/>
      <c r="W14" s="75"/>
      <c r="X14" s="65">
        <v>91.37</v>
      </c>
      <c r="Y14" s="66">
        <v>126.31</v>
      </c>
      <c r="Z14" s="65">
        <v>90.82</v>
      </c>
      <c r="AA14" s="66">
        <v>125.55</v>
      </c>
      <c r="AB14" s="65">
        <v>90.27</v>
      </c>
      <c r="AC14" s="66">
        <v>124.79</v>
      </c>
    </row>
    <row r="15" spans="1:29" ht="15" customHeight="1" x14ac:dyDescent="0.2">
      <c r="A15" s="8"/>
      <c r="B15" s="68" t="s">
        <v>942</v>
      </c>
      <c r="C15" s="68" t="s">
        <v>580</v>
      </c>
      <c r="D15" s="69" t="s">
        <v>950</v>
      </c>
      <c r="E15" s="69" t="s">
        <v>913</v>
      </c>
      <c r="F15" s="151" t="s">
        <v>1109</v>
      </c>
      <c r="G15" s="160" t="s">
        <v>972</v>
      </c>
      <c r="H15" s="152" t="s">
        <v>949</v>
      </c>
      <c r="I15" s="111" t="s">
        <v>604</v>
      </c>
      <c r="J15" s="67" t="s">
        <v>363</v>
      </c>
      <c r="K15" s="129" t="s">
        <v>605</v>
      </c>
      <c r="L15" s="71">
        <v>64.89</v>
      </c>
      <c r="M15" s="72">
        <v>89.71</v>
      </c>
      <c r="N15" s="125">
        <v>63.307443999999997</v>
      </c>
      <c r="O15" s="72">
        <v>87.52</v>
      </c>
      <c r="P15" s="71">
        <v>62.92</v>
      </c>
      <c r="Q15" s="72">
        <v>86.98</v>
      </c>
      <c r="R15" s="71">
        <v>62.54</v>
      </c>
      <c r="S15" s="72">
        <v>86.46</v>
      </c>
      <c r="T15" s="71">
        <v>58.99</v>
      </c>
      <c r="U15" s="72">
        <v>81.55</v>
      </c>
      <c r="V15" s="74"/>
      <c r="W15" s="75"/>
      <c r="X15" s="65">
        <v>63.31</v>
      </c>
      <c r="Y15" s="66">
        <v>87.52</v>
      </c>
      <c r="Z15" s="65">
        <v>62.92</v>
      </c>
      <c r="AA15" s="66">
        <v>86.98</v>
      </c>
      <c r="AB15" s="65">
        <v>62.54</v>
      </c>
      <c r="AC15" s="66">
        <v>86.46</v>
      </c>
    </row>
    <row r="16" spans="1:29" ht="15" customHeight="1" x14ac:dyDescent="0.2">
      <c r="A16" s="8"/>
      <c r="B16" s="68" t="s">
        <v>942</v>
      </c>
      <c r="C16" s="68" t="s">
        <v>580</v>
      </c>
      <c r="D16" s="69" t="s">
        <v>951</v>
      </c>
      <c r="E16" s="69" t="s">
        <v>913</v>
      </c>
      <c r="F16" s="151" t="s">
        <v>1110</v>
      </c>
      <c r="G16" s="160" t="s">
        <v>973</v>
      </c>
      <c r="H16" s="152" t="s">
        <v>952</v>
      </c>
      <c r="I16" s="111" t="s">
        <v>604</v>
      </c>
      <c r="J16" s="67" t="s">
        <v>364</v>
      </c>
      <c r="K16" s="129" t="s">
        <v>605</v>
      </c>
      <c r="L16" s="71">
        <v>97.32</v>
      </c>
      <c r="M16" s="72">
        <v>134.54</v>
      </c>
      <c r="N16" s="125">
        <v>94.950733</v>
      </c>
      <c r="O16" s="72">
        <v>131.26</v>
      </c>
      <c r="P16" s="71">
        <v>94.38</v>
      </c>
      <c r="Q16" s="72">
        <v>130.47</v>
      </c>
      <c r="R16" s="71">
        <v>93.81</v>
      </c>
      <c r="S16" s="72">
        <v>129.69</v>
      </c>
      <c r="T16" s="71">
        <v>88.48</v>
      </c>
      <c r="U16" s="72">
        <v>122.32</v>
      </c>
      <c r="V16" s="74"/>
      <c r="W16" s="75"/>
      <c r="X16" s="65">
        <v>94.95</v>
      </c>
      <c r="Y16" s="66">
        <v>131.26</v>
      </c>
      <c r="Z16" s="65">
        <v>94.38</v>
      </c>
      <c r="AA16" s="66">
        <v>130.47</v>
      </c>
      <c r="AB16" s="65">
        <v>93.81</v>
      </c>
      <c r="AC16" s="66">
        <v>129.69</v>
      </c>
    </row>
    <row r="17" spans="1:29" ht="15" customHeight="1" x14ac:dyDescent="0.2">
      <c r="A17" s="8"/>
      <c r="B17" s="68" t="s">
        <v>942</v>
      </c>
      <c r="C17" s="68" t="s">
        <v>580</v>
      </c>
      <c r="D17" s="69" t="s">
        <v>687</v>
      </c>
      <c r="E17" s="69" t="s">
        <v>913</v>
      </c>
      <c r="F17" s="151" t="s">
        <v>1111</v>
      </c>
      <c r="G17" s="160" t="s">
        <v>82</v>
      </c>
      <c r="H17" s="152" t="s">
        <v>380</v>
      </c>
      <c r="I17" s="111" t="s">
        <v>607</v>
      </c>
      <c r="J17" s="67" t="s">
        <v>1339</v>
      </c>
      <c r="K17" s="129" t="s">
        <v>606</v>
      </c>
      <c r="L17" s="74">
        <v>621.17999999999995</v>
      </c>
      <c r="M17" s="75" t="s">
        <v>206</v>
      </c>
      <c r="N17" s="126">
        <v>606.03</v>
      </c>
      <c r="O17" s="75" t="s">
        <v>206</v>
      </c>
      <c r="P17" s="74">
        <v>602.36</v>
      </c>
      <c r="Q17" s="75" t="s">
        <v>206</v>
      </c>
      <c r="R17" s="74">
        <v>598.73</v>
      </c>
      <c r="S17" s="75" t="s">
        <v>206</v>
      </c>
      <c r="T17" s="74">
        <v>564.71</v>
      </c>
      <c r="U17" s="75" t="s">
        <v>206</v>
      </c>
      <c r="V17" s="74"/>
      <c r="W17" s="75"/>
      <c r="X17" s="76">
        <v>606.03</v>
      </c>
      <c r="Y17" s="66" t="s">
        <v>206</v>
      </c>
      <c r="Z17" s="76">
        <v>602.36</v>
      </c>
      <c r="AA17" s="66" t="s">
        <v>206</v>
      </c>
      <c r="AB17" s="76">
        <v>598.73</v>
      </c>
      <c r="AC17" s="66" t="s">
        <v>206</v>
      </c>
    </row>
    <row r="18" spans="1:29" ht="15" customHeight="1" x14ac:dyDescent="0.2">
      <c r="A18" s="8"/>
      <c r="B18" s="68" t="s">
        <v>942</v>
      </c>
      <c r="C18" s="68" t="s">
        <v>580</v>
      </c>
      <c r="D18" s="69" t="s">
        <v>688</v>
      </c>
      <c r="E18" s="69" t="s">
        <v>913</v>
      </c>
      <c r="F18" s="151" t="s">
        <v>1112</v>
      </c>
      <c r="G18" s="160" t="s">
        <v>83</v>
      </c>
      <c r="H18" s="152" t="s">
        <v>381</v>
      </c>
      <c r="I18" s="111" t="s">
        <v>608</v>
      </c>
      <c r="J18" s="67" t="s">
        <v>25</v>
      </c>
      <c r="K18" s="129" t="s">
        <v>201</v>
      </c>
      <c r="L18" s="74">
        <v>17.23</v>
      </c>
      <c r="M18" s="75">
        <v>23.82</v>
      </c>
      <c r="N18" s="126">
        <v>16.809999999999999</v>
      </c>
      <c r="O18" s="72">
        <v>23.24</v>
      </c>
      <c r="P18" s="74">
        <v>16.71</v>
      </c>
      <c r="Q18" s="75">
        <v>23.1</v>
      </c>
      <c r="R18" s="71">
        <v>16.61</v>
      </c>
      <c r="S18" s="72">
        <v>22.96</v>
      </c>
      <c r="T18" s="74">
        <v>15.66</v>
      </c>
      <c r="U18" s="75">
        <v>21.65</v>
      </c>
      <c r="V18" s="74"/>
      <c r="W18" s="75"/>
      <c r="X18" s="76">
        <v>16.809999999999999</v>
      </c>
      <c r="Y18" s="66">
        <v>23.24</v>
      </c>
      <c r="Z18" s="76">
        <v>16.71</v>
      </c>
      <c r="AA18" s="66">
        <v>23.1</v>
      </c>
      <c r="AB18" s="65">
        <v>16.61</v>
      </c>
      <c r="AC18" s="66">
        <v>22.96</v>
      </c>
    </row>
    <row r="19" spans="1:29" ht="15" customHeight="1" x14ac:dyDescent="0.2">
      <c r="A19" s="8"/>
      <c r="B19" s="68" t="s">
        <v>942</v>
      </c>
      <c r="C19" s="68" t="s">
        <v>580</v>
      </c>
      <c r="D19" s="69" t="s">
        <v>689</v>
      </c>
      <c r="E19" s="69" t="s">
        <v>913</v>
      </c>
      <c r="F19" s="151" t="s">
        <v>1113</v>
      </c>
      <c r="G19" s="160" t="s">
        <v>84</v>
      </c>
      <c r="H19" s="152" t="s">
        <v>382</v>
      </c>
      <c r="I19" s="111" t="s">
        <v>608</v>
      </c>
      <c r="J19" s="67" t="s">
        <v>21</v>
      </c>
      <c r="K19" s="129" t="s">
        <v>201</v>
      </c>
      <c r="L19" s="74">
        <v>24.82</v>
      </c>
      <c r="M19" s="75">
        <v>34.31</v>
      </c>
      <c r="N19" s="126">
        <v>24.22</v>
      </c>
      <c r="O19" s="72">
        <v>33.479999999999997</v>
      </c>
      <c r="P19" s="74">
        <v>24.07</v>
      </c>
      <c r="Q19" s="75">
        <v>33.28</v>
      </c>
      <c r="R19" s="74">
        <v>23.92</v>
      </c>
      <c r="S19" s="75">
        <v>33.07</v>
      </c>
      <c r="T19" s="74">
        <v>22.56</v>
      </c>
      <c r="U19" s="75">
        <v>31.19</v>
      </c>
      <c r="V19" s="74"/>
      <c r="W19" s="75"/>
      <c r="X19" s="76">
        <v>24.22</v>
      </c>
      <c r="Y19" s="66">
        <v>33.479999999999997</v>
      </c>
      <c r="Z19" s="76">
        <v>24.07</v>
      </c>
      <c r="AA19" s="66">
        <v>33.28</v>
      </c>
      <c r="AB19" s="76">
        <v>23.92</v>
      </c>
      <c r="AC19" s="66">
        <v>33.07</v>
      </c>
    </row>
    <row r="20" spans="1:29" ht="15" customHeight="1" x14ac:dyDescent="0.2">
      <c r="A20" s="8"/>
      <c r="B20" s="68" t="s">
        <v>942</v>
      </c>
      <c r="C20" s="68" t="s">
        <v>580</v>
      </c>
      <c r="D20" s="69" t="s">
        <v>690</v>
      </c>
      <c r="E20" s="69" t="s">
        <v>913</v>
      </c>
      <c r="F20" s="151" t="s">
        <v>1114</v>
      </c>
      <c r="G20" s="160" t="s">
        <v>85</v>
      </c>
      <c r="H20" s="152" t="s">
        <v>383</v>
      </c>
      <c r="I20" s="111" t="s">
        <v>608</v>
      </c>
      <c r="J20" s="67" t="s">
        <v>35</v>
      </c>
      <c r="K20" s="129" t="s">
        <v>201</v>
      </c>
      <c r="L20" s="74">
        <v>37.22</v>
      </c>
      <c r="M20" s="75">
        <v>51.45</v>
      </c>
      <c r="N20" s="126">
        <v>36.31</v>
      </c>
      <c r="O20" s="72">
        <v>50.2</v>
      </c>
      <c r="P20" s="74">
        <v>36.090000000000003</v>
      </c>
      <c r="Q20" s="75">
        <v>49.89</v>
      </c>
      <c r="R20" s="74">
        <v>35.869999999999997</v>
      </c>
      <c r="S20" s="75">
        <v>49.59</v>
      </c>
      <c r="T20" s="74">
        <v>33.83</v>
      </c>
      <c r="U20" s="75">
        <v>46.77</v>
      </c>
      <c r="V20" s="74"/>
      <c r="W20" s="75"/>
      <c r="X20" s="76">
        <v>36.31</v>
      </c>
      <c r="Y20" s="66">
        <v>50.2</v>
      </c>
      <c r="Z20" s="76">
        <v>36.090000000000003</v>
      </c>
      <c r="AA20" s="66">
        <v>49.89</v>
      </c>
      <c r="AB20" s="76">
        <v>35.869999999999997</v>
      </c>
      <c r="AC20" s="66">
        <v>49.59</v>
      </c>
    </row>
    <row r="21" spans="1:29" ht="15" customHeight="1" x14ac:dyDescent="0.2">
      <c r="A21" s="8"/>
      <c r="B21" s="68" t="s">
        <v>942</v>
      </c>
      <c r="C21" s="68" t="s">
        <v>580</v>
      </c>
      <c r="D21" s="69" t="s">
        <v>691</v>
      </c>
      <c r="E21" s="69" t="s">
        <v>913</v>
      </c>
      <c r="F21" s="151" t="s">
        <v>1115</v>
      </c>
      <c r="G21" s="160" t="s">
        <v>188</v>
      </c>
      <c r="H21" s="152" t="s">
        <v>384</v>
      </c>
      <c r="I21" s="111" t="s">
        <v>609</v>
      </c>
      <c r="J21" s="67" t="s">
        <v>244</v>
      </c>
      <c r="K21" s="129" t="s">
        <v>325</v>
      </c>
      <c r="L21" s="73">
        <v>4.92</v>
      </c>
      <c r="M21" s="72">
        <v>6.81</v>
      </c>
      <c r="N21" s="126">
        <v>4.92</v>
      </c>
      <c r="O21" s="72">
        <v>6.81</v>
      </c>
      <c r="P21" s="74">
        <v>4.8899999999999997</v>
      </c>
      <c r="Q21" s="75">
        <v>6.76</v>
      </c>
      <c r="R21" s="74">
        <v>4.8600000000000003</v>
      </c>
      <c r="S21" s="75">
        <v>6.72</v>
      </c>
      <c r="T21" s="74">
        <v>4.59</v>
      </c>
      <c r="U21" s="75">
        <v>6.35</v>
      </c>
      <c r="V21" s="74"/>
      <c r="W21" s="75"/>
      <c r="X21" s="76">
        <v>4.92</v>
      </c>
      <c r="Y21" s="66">
        <v>6.81</v>
      </c>
      <c r="Z21" s="76">
        <v>4.8899999999999997</v>
      </c>
      <c r="AA21" s="66">
        <v>6.76</v>
      </c>
      <c r="AB21" s="76">
        <v>4.8600000000000003</v>
      </c>
      <c r="AC21" s="66">
        <v>6.72</v>
      </c>
    </row>
    <row r="22" spans="1:29" ht="15" customHeight="1" x14ac:dyDescent="0.2">
      <c r="A22" s="8"/>
      <c r="B22" s="68" t="s">
        <v>942</v>
      </c>
      <c r="C22" s="68" t="s">
        <v>580</v>
      </c>
      <c r="D22" s="69" t="s">
        <v>692</v>
      </c>
      <c r="E22" s="69" t="s">
        <v>913</v>
      </c>
      <c r="F22" s="151" t="s">
        <v>1116</v>
      </c>
      <c r="G22" s="160" t="s">
        <v>86</v>
      </c>
      <c r="H22" s="152" t="s">
        <v>385</v>
      </c>
      <c r="I22" s="111" t="s">
        <v>609</v>
      </c>
      <c r="J22" s="67" t="s">
        <v>245</v>
      </c>
      <c r="K22" s="129" t="s">
        <v>325</v>
      </c>
      <c r="L22" s="73">
        <v>14.73</v>
      </c>
      <c r="M22" s="72">
        <v>20.36</v>
      </c>
      <c r="N22" s="126">
        <v>14.73</v>
      </c>
      <c r="O22" s="72">
        <v>20.36</v>
      </c>
      <c r="P22" s="74">
        <v>14.64</v>
      </c>
      <c r="Q22" s="75">
        <v>20.239999999999998</v>
      </c>
      <c r="R22" s="74">
        <v>14.55</v>
      </c>
      <c r="S22" s="75">
        <v>20.11</v>
      </c>
      <c r="T22" s="74">
        <v>13.73</v>
      </c>
      <c r="U22" s="75">
        <v>18.98</v>
      </c>
      <c r="V22" s="74"/>
      <c r="W22" s="75"/>
      <c r="X22" s="76">
        <v>14.73</v>
      </c>
      <c r="Y22" s="66">
        <v>20.36</v>
      </c>
      <c r="Z22" s="76">
        <v>14.64</v>
      </c>
      <c r="AA22" s="66">
        <v>20.239999999999998</v>
      </c>
      <c r="AB22" s="76">
        <v>14.55</v>
      </c>
      <c r="AC22" s="66">
        <v>20.11</v>
      </c>
    </row>
    <row r="23" spans="1:29" ht="15" customHeight="1" x14ac:dyDescent="0.2">
      <c r="A23" s="8"/>
      <c r="B23" s="68" t="s">
        <v>942</v>
      </c>
      <c r="C23" s="68" t="s">
        <v>580</v>
      </c>
      <c r="D23" s="69" t="s">
        <v>693</v>
      </c>
      <c r="E23" s="69" t="s">
        <v>913</v>
      </c>
      <c r="F23" s="151" t="s">
        <v>1117</v>
      </c>
      <c r="G23" s="160" t="s">
        <v>189</v>
      </c>
      <c r="H23" s="152" t="s">
        <v>386</v>
      </c>
      <c r="I23" s="111" t="s">
        <v>609</v>
      </c>
      <c r="J23" s="67" t="s">
        <v>246</v>
      </c>
      <c r="K23" s="129" t="s">
        <v>325</v>
      </c>
      <c r="L23" s="73">
        <v>9.3800000000000008</v>
      </c>
      <c r="M23" s="72">
        <v>12.97</v>
      </c>
      <c r="N23" s="126">
        <v>9.3800000000000008</v>
      </c>
      <c r="O23" s="72">
        <v>12.97</v>
      </c>
      <c r="P23" s="74">
        <v>9.32</v>
      </c>
      <c r="Q23" s="75">
        <v>12.88</v>
      </c>
      <c r="R23" s="74">
        <v>9.27</v>
      </c>
      <c r="S23" s="75">
        <v>12.82</v>
      </c>
      <c r="T23" s="74">
        <v>8.74</v>
      </c>
      <c r="U23" s="75">
        <v>12.08</v>
      </c>
      <c r="V23" s="74"/>
      <c r="W23" s="75"/>
      <c r="X23" s="76">
        <v>9.3800000000000008</v>
      </c>
      <c r="Y23" s="66">
        <v>12.97</v>
      </c>
      <c r="Z23" s="76">
        <v>9.32</v>
      </c>
      <c r="AA23" s="66">
        <v>12.88</v>
      </c>
      <c r="AB23" s="76">
        <v>9.27</v>
      </c>
      <c r="AC23" s="66">
        <v>12.82</v>
      </c>
    </row>
    <row r="24" spans="1:29" ht="15" customHeight="1" x14ac:dyDescent="0.2">
      <c r="A24" s="8"/>
      <c r="B24" s="68" t="s">
        <v>942</v>
      </c>
      <c r="C24" s="68" t="s">
        <v>580</v>
      </c>
      <c r="D24" s="69" t="s">
        <v>694</v>
      </c>
      <c r="E24" s="69" t="s">
        <v>913</v>
      </c>
      <c r="F24" s="151" t="s">
        <v>1118</v>
      </c>
      <c r="G24" s="160" t="s">
        <v>87</v>
      </c>
      <c r="H24" s="152" t="s">
        <v>387</v>
      </c>
      <c r="I24" s="111" t="s">
        <v>609</v>
      </c>
      <c r="J24" s="67" t="s">
        <v>247</v>
      </c>
      <c r="K24" s="129" t="s">
        <v>325</v>
      </c>
      <c r="L24" s="73">
        <v>28.17</v>
      </c>
      <c r="M24" s="72">
        <v>38.94</v>
      </c>
      <c r="N24" s="126">
        <v>28.17</v>
      </c>
      <c r="O24" s="72">
        <v>38.94</v>
      </c>
      <c r="P24" s="74">
        <v>28</v>
      </c>
      <c r="Q24" s="75">
        <v>38.71</v>
      </c>
      <c r="R24" s="74">
        <v>27.83</v>
      </c>
      <c r="S24" s="75">
        <v>38.47</v>
      </c>
      <c r="T24" s="74">
        <v>26.25</v>
      </c>
      <c r="U24" s="75">
        <v>36.29</v>
      </c>
      <c r="V24" s="74"/>
      <c r="W24" s="75"/>
      <c r="X24" s="76">
        <v>28.17</v>
      </c>
      <c r="Y24" s="66">
        <v>38.94</v>
      </c>
      <c r="Z24" s="76">
        <v>28</v>
      </c>
      <c r="AA24" s="66">
        <v>38.71</v>
      </c>
      <c r="AB24" s="76">
        <v>27.83</v>
      </c>
      <c r="AC24" s="66">
        <v>38.47</v>
      </c>
    </row>
    <row r="25" spans="1:29" ht="15" customHeight="1" x14ac:dyDescent="0.2">
      <c r="A25" s="8"/>
      <c r="B25" s="68" t="s">
        <v>942</v>
      </c>
      <c r="C25" s="68" t="s">
        <v>580</v>
      </c>
      <c r="D25" s="69" t="s">
        <v>695</v>
      </c>
      <c r="E25" s="69" t="s">
        <v>913</v>
      </c>
      <c r="F25" s="151" t="s">
        <v>1119</v>
      </c>
      <c r="G25" s="160" t="s">
        <v>190</v>
      </c>
      <c r="H25" s="152" t="s">
        <v>388</v>
      </c>
      <c r="I25" s="111" t="s">
        <v>609</v>
      </c>
      <c r="J25" s="67" t="s">
        <v>248</v>
      </c>
      <c r="K25" s="129" t="s">
        <v>325</v>
      </c>
      <c r="L25" s="73">
        <v>19.010000000000002</v>
      </c>
      <c r="M25" s="72">
        <v>26.28</v>
      </c>
      <c r="N25" s="126">
        <v>19.010000000000002</v>
      </c>
      <c r="O25" s="72">
        <v>26.28</v>
      </c>
      <c r="P25" s="74">
        <v>18.89</v>
      </c>
      <c r="Q25" s="75">
        <v>26.11</v>
      </c>
      <c r="R25" s="74">
        <v>18.78</v>
      </c>
      <c r="S25" s="75">
        <v>25.96</v>
      </c>
      <c r="T25" s="74">
        <v>17.71</v>
      </c>
      <c r="U25" s="75">
        <v>24.48</v>
      </c>
      <c r="V25" s="74"/>
      <c r="W25" s="75"/>
      <c r="X25" s="76">
        <v>19.010000000000002</v>
      </c>
      <c r="Y25" s="66">
        <v>26.28</v>
      </c>
      <c r="Z25" s="76">
        <v>18.89</v>
      </c>
      <c r="AA25" s="66">
        <v>26.11</v>
      </c>
      <c r="AB25" s="76">
        <v>18.78</v>
      </c>
      <c r="AC25" s="66">
        <v>25.96</v>
      </c>
    </row>
    <row r="26" spans="1:29" ht="15" customHeight="1" x14ac:dyDescent="0.2">
      <c r="A26" s="8"/>
      <c r="B26" s="68" t="s">
        <v>942</v>
      </c>
      <c r="C26" s="68" t="s">
        <v>580</v>
      </c>
      <c r="D26" s="69" t="s">
        <v>696</v>
      </c>
      <c r="E26" s="69" t="s">
        <v>913</v>
      </c>
      <c r="F26" s="151" t="s">
        <v>1120</v>
      </c>
      <c r="G26" s="160" t="s">
        <v>93</v>
      </c>
      <c r="H26" s="152" t="s">
        <v>389</v>
      </c>
      <c r="I26" s="111" t="s">
        <v>609</v>
      </c>
      <c r="J26" s="67" t="s">
        <v>249</v>
      </c>
      <c r="K26" s="129" t="s">
        <v>325</v>
      </c>
      <c r="L26" s="73">
        <v>57.05</v>
      </c>
      <c r="M26" s="72">
        <v>78.87</v>
      </c>
      <c r="N26" s="126">
        <v>57.05</v>
      </c>
      <c r="O26" s="72">
        <v>78.87</v>
      </c>
      <c r="P26" s="74">
        <v>56.7</v>
      </c>
      <c r="Q26" s="75">
        <v>78.38</v>
      </c>
      <c r="R26" s="74">
        <v>56.36</v>
      </c>
      <c r="S26" s="75">
        <v>77.91</v>
      </c>
      <c r="T26" s="74">
        <v>53.16</v>
      </c>
      <c r="U26" s="75">
        <v>73.489999999999995</v>
      </c>
      <c r="V26" s="74"/>
      <c r="W26" s="75"/>
      <c r="X26" s="76">
        <v>57.05</v>
      </c>
      <c r="Y26" s="66">
        <v>78.87</v>
      </c>
      <c r="Z26" s="76">
        <v>56.7</v>
      </c>
      <c r="AA26" s="66">
        <v>78.38</v>
      </c>
      <c r="AB26" s="76">
        <v>56.36</v>
      </c>
      <c r="AC26" s="66">
        <v>77.91</v>
      </c>
    </row>
    <row r="27" spans="1:29" ht="15" customHeight="1" x14ac:dyDescent="0.2">
      <c r="A27" s="8"/>
      <c r="B27" s="68" t="s">
        <v>942</v>
      </c>
      <c r="C27" s="68" t="s">
        <v>580</v>
      </c>
      <c r="D27" s="69" t="s">
        <v>697</v>
      </c>
      <c r="E27" s="69" t="s">
        <v>913</v>
      </c>
      <c r="F27" s="151" t="s">
        <v>1121</v>
      </c>
      <c r="G27" s="160" t="s">
        <v>94</v>
      </c>
      <c r="H27" s="152" t="s">
        <v>390</v>
      </c>
      <c r="I27" s="111" t="s">
        <v>609</v>
      </c>
      <c r="J27" s="67" t="s">
        <v>185</v>
      </c>
      <c r="K27" s="129" t="s">
        <v>325</v>
      </c>
      <c r="L27" s="74">
        <v>79.930000000000007</v>
      </c>
      <c r="M27" s="75">
        <v>110.5</v>
      </c>
      <c r="N27" s="126">
        <v>77.98</v>
      </c>
      <c r="O27" s="72">
        <v>107.8</v>
      </c>
      <c r="P27" s="74">
        <v>77.510000000000005</v>
      </c>
      <c r="Q27" s="75">
        <v>107.15</v>
      </c>
      <c r="R27" s="74">
        <v>77.040000000000006</v>
      </c>
      <c r="S27" s="75">
        <v>106.5</v>
      </c>
      <c r="T27" s="74">
        <v>72.66</v>
      </c>
      <c r="U27" s="75">
        <v>100.45</v>
      </c>
      <c r="V27" s="74"/>
      <c r="W27" s="75"/>
      <c r="X27" s="76">
        <v>77.98</v>
      </c>
      <c r="Y27" s="66">
        <v>107.8</v>
      </c>
      <c r="Z27" s="76">
        <v>77.510000000000005</v>
      </c>
      <c r="AA27" s="66">
        <v>107.15</v>
      </c>
      <c r="AB27" s="76">
        <v>77.040000000000006</v>
      </c>
      <c r="AC27" s="66">
        <v>106.5</v>
      </c>
    </row>
    <row r="28" spans="1:29" ht="15" customHeight="1" x14ac:dyDescent="0.2">
      <c r="A28" s="8"/>
      <c r="B28" s="68" t="s">
        <v>942</v>
      </c>
      <c r="C28" s="68" t="s">
        <v>580</v>
      </c>
      <c r="D28" s="69" t="s">
        <v>698</v>
      </c>
      <c r="E28" s="69" t="s">
        <v>913</v>
      </c>
      <c r="F28" s="151" t="s">
        <v>1122</v>
      </c>
      <c r="G28" s="176" t="s">
        <v>974</v>
      </c>
      <c r="H28" s="152" t="s">
        <v>391</v>
      </c>
      <c r="I28" s="111" t="s">
        <v>610</v>
      </c>
      <c r="J28" s="67" t="s">
        <v>350</v>
      </c>
      <c r="K28" s="129" t="s">
        <v>370</v>
      </c>
      <c r="L28" s="74">
        <v>44.86</v>
      </c>
      <c r="M28" s="75">
        <v>62.02</v>
      </c>
      <c r="N28" s="126">
        <v>43.77</v>
      </c>
      <c r="O28" s="72">
        <v>60.51</v>
      </c>
      <c r="P28" s="74">
        <v>43.5</v>
      </c>
      <c r="Q28" s="75">
        <v>60.14</v>
      </c>
      <c r="R28" s="74">
        <v>43.24</v>
      </c>
      <c r="S28" s="75">
        <v>59.78</v>
      </c>
      <c r="T28" s="74">
        <v>40.79</v>
      </c>
      <c r="U28" s="75">
        <v>56.39</v>
      </c>
      <c r="V28" s="74"/>
      <c r="W28" s="75"/>
      <c r="X28" s="76">
        <v>43.77</v>
      </c>
      <c r="Y28" s="66">
        <v>60.51</v>
      </c>
      <c r="Z28" s="76">
        <v>43.5</v>
      </c>
      <c r="AA28" s="66">
        <v>60.14</v>
      </c>
      <c r="AB28" s="76">
        <v>43.24</v>
      </c>
      <c r="AC28" s="66">
        <v>59.78</v>
      </c>
    </row>
    <row r="29" spans="1:29" ht="15" customHeight="1" x14ac:dyDescent="0.2">
      <c r="A29" s="8"/>
      <c r="B29" s="68" t="s">
        <v>942</v>
      </c>
      <c r="C29" s="68" t="s">
        <v>580</v>
      </c>
      <c r="D29" s="69" t="s">
        <v>699</v>
      </c>
      <c r="E29" s="69" t="s">
        <v>913</v>
      </c>
      <c r="F29" s="151" t="s">
        <v>1123</v>
      </c>
      <c r="G29" s="176" t="s">
        <v>975</v>
      </c>
      <c r="H29" s="152" t="s">
        <v>392</v>
      </c>
      <c r="I29" s="111" t="s">
        <v>610</v>
      </c>
      <c r="J29" s="67" t="s">
        <v>351</v>
      </c>
      <c r="K29" s="129" t="s">
        <v>370</v>
      </c>
      <c r="L29" s="74">
        <v>38.79</v>
      </c>
      <c r="M29" s="75">
        <v>53.62</v>
      </c>
      <c r="N29" s="126">
        <v>37.840000000000003</v>
      </c>
      <c r="O29" s="72">
        <v>52.31</v>
      </c>
      <c r="P29" s="74">
        <v>37.61</v>
      </c>
      <c r="Q29" s="75">
        <v>51.99</v>
      </c>
      <c r="R29" s="71">
        <v>37.380000000000003</v>
      </c>
      <c r="S29" s="72">
        <v>51.68</v>
      </c>
      <c r="T29" s="74">
        <v>35.26</v>
      </c>
      <c r="U29" s="75">
        <v>48.74</v>
      </c>
      <c r="V29" s="74"/>
      <c r="W29" s="75"/>
      <c r="X29" s="76">
        <v>37.840000000000003</v>
      </c>
      <c r="Y29" s="66">
        <v>52.31</v>
      </c>
      <c r="Z29" s="76">
        <v>37.61</v>
      </c>
      <c r="AA29" s="66">
        <v>51.99</v>
      </c>
      <c r="AB29" s="65">
        <v>37.380000000000003</v>
      </c>
      <c r="AC29" s="66">
        <v>51.68</v>
      </c>
    </row>
    <row r="30" spans="1:29" ht="15" customHeight="1" x14ac:dyDescent="0.2">
      <c r="A30" s="8"/>
      <c r="B30" s="68" t="s">
        <v>942</v>
      </c>
      <c r="C30" s="68" t="s">
        <v>580</v>
      </c>
      <c r="D30" s="69" t="s">
        <v>700</v>
      </c>
      <c r="E30" s="69" t="s">
        <v>913</v>
      </c>
      <c r="F30" s="151" t="s">
        <v>1124</v>
      </c>
      <c r="G30" s="160" t="s">
        <v>976</v>
      </c>
      <c r="H30" s="152" t="s">
        <v>393</v>
      </c>
      <c r="I30" s="111" t="s">
        <v>610</v>
      </c>
      <c r="J30" s="67" t="s">
        <v>352</v>
      </c>
      <c r="K30" s="129" t="s">
        <v>370</v>
      </c>
      <c r="L30" s="71">
        <v>51.68</v>
      </c>
      <c r="M30" s="71">
        <v>71.44</v>
      </c>
      <c r="N30" s="126">
        <v>50.42</v>
      </c>
      <c r="O30" s="72">
        <v>69.709999999999994</v>
      </c>
      <c r="P30" s="74">
        <v>50.12</v>
      </c>
      <c r="Q30" s="75">
        <v>69.290000000000006</v>
      </c>
      <c r="R30" s="71">
        <v>49.82</v>
      </c>
      <c r="S30" s="72">
        <v>68.87</v>
      </c>
      <c r="T30" s="74">
        <v>46.99</v>
      </c>
      <c r="U30" s="75">
        <v>64.959999999999994</v>
      </c>
      <c r="V30" s="74"/>
      <c r="W30" s="75"/>
      <c r="X30" s="76">
        <v>50.42</v>
      </c>
      <c r="Y30" s="66">
        <v>69.709999999999994</v>
      </c>
      <c r="Z30" s="76">
        <v>50.12</v>
      </c>
      <c r="AA30" s="66">
        <v>69.290000000000006</v>
      </c>
      <c r="AB30" s="65">
        <v>49.82</v>
      </c>
      <c r="AC30" s="66">
        <v>68.87</v>
      </c>
    </row>
    <row r="31" spans="1:29" ht="15" customHeight="1" x14ac:dyDescent="0.2">
      <c r="A31" s="8"/>
      <c r="B31" s="68" t="s">
        <v>942</v>
      </c>
      <c r="C31" s="68" t="s">
        <v>580</v>
      </c>
      <c r="D31" s="69" t="s">
        <v>701</v>
      </c>
      <c r="E31" s="69" t="s">
        <v>913</v>
      </c>
      <c r="F31" s="151" t="s">
        <v>1125</v>
      </c>
      <c r="G31" s="176" t="s">
        <v>977</v>
      </c>
      <c r="H31" s="152" t="s">
        <v>394</v>
      </c>
      <c r="I31" s="111" t="s">
        <v>610</v>
      </c>
      <c r="J31" s="67" t="s">
        <v>353</v>
      </c>
      <c r="K31" s="129" t="s">
        <v>370</v>
      </c>
      <c r="L31" s="74">
        <v>44.67</v>
      </c>
      <c r="M31" s="75">
        <v>61.75</v>
      </c>
      <c r="N31" s="126">
        <v>43.58</v>
      </c>
      <c r="O31" s="72">
        <v>60.25</v>
      </c>
      <c r="P31" s="74">
        <v>43.32</v>
      </c>
      <c r="Q31" s="75">
        <v>59.89</v>
      </c>
      <c r="R31" s="71">
        <v>43.05</v>
      </c>
      <c r="S31" s="72">
        <v>59.51</v>
      </c>
      <c r="T31" s="74">
        <v>40.61</v>
      </c>
      <c r="U31" s="75">
        <v>56.14</v>
      </c>
      <c r="V31" s="74"/>
      <c r="W31" s="75"/>
      <c r="X31" s="76">
        <v>43.58</v>
      </c>
      <c r="Y31" s="66">
        <v>60.25</v>
      </c>
      <c r="Z31" s="76">
        <v>43.32</v>
      </c>
      <c r="AA31" s="66">
        <v>59.89</v>
      </c>
      <c r="AB31" s="65">
        <v>43.05</v>
      </c>
      <c r="AC31" s="66">
        <v>59.51</v>
      </c>
    </row>
    <row r="32" spans="1:29" ht="15" customHeight="1" x14ac:dyDescent="0.2">
      <c r="A32" s="8"/>
      <c r="B32" s="68" t="s">
        <v>942</v>
      </c>
      <c r="C32" s="68" t="s">
        <v>580</v>
      </c>
      <c r="D32" s="69" t="s">
        <v>702</v>
      </c>
      <c r="E32" s="69" t="s">
        <v>913</v>
      </c>
      <c r="F32" s="151" t="s">
        <v>1126</v>
      </c>
      <c r="G32" s="176" t="s">
        <v>967</v>
      </c>
      <c r="H32" s="152" t="s">
        <v>395</v>
      </c>
      <c r="I32" s="111" t="s">
        <v>610</v>
      </c>
      <c r="J32" s="67" t="s">
        <v>354</v>
      </c>
      <c r="K32" s="129" t="s">
        <v>370</v>
      </c>
      <c r="L32" s="74">
        <v>62.85</v>
      </c>
      <c r="M32" s="75">
        <v>86.89</v>
      </c>
      <c r="N32" s="126">
        <v>61.32</v>
      </c>
      <c r="O32" s="72">
        <v>84.76</v>
      </c>
      <c r="P32" s="74">
        <v>60.94</v>
      </c>
      <c r="Q32" s="75">
        <v>84.25</v>
      </c>
      <c r="R32" s="74">
        <v>60.58</v>
      </c>
      <c r="S32" s="75">
        <v>83.75</v>
      </c>
      <c r="T32" s="74">
        <v>57.13</v>
      </c>
      <c r="U32" s="75">
        <v>78.98</v>
      </c>
      <c r="V32" s="74"/>
      <c r="W32" s="75"/>
      <c r="X32" s="76">
        <v>61.32</v>
      </c>
      <c r="Y32" s="66">
        <v>84.76</v>
      </c>
      <c r="Z32" s="76">
        <v>60.94</v>
      </c>
      <c r="AA32" s="66">
        <v>84.25</v>
      </c>
      <c r="AB32" s="76">
        <v>60.58</v>
      </c>
      <c r="AC32" s="66">
        <v>83.75</v>
      </c>
    </row>
    <row r="33" spans="1:29" ht="15" customHeight="1" x14ac:dyDescent="0.2">
      <c r="A33" s="8"/>
      <c r="B33" s="68" t="s">
        <v>942</v>
      </c>
      <c r="C33" s="68" t="s">
        <v>580</v>
      </c>
      <c r="D33" s="69" t="s">
        <v>703</v>
      </c>
      <c r="E33" s="69" t="s">
        <v>913</v>
      </c>
      <c r="F33" s="151" t="s">
        <v>1127</v>
      </c>
      <c r="G33" s="176" t="s">
        <v>978</v>
      </c>
      <c r="H33" s="152" t="s">
        <v>396</v>
      </c>
      <c r="I33" s="111" t="s">
        <v>610</v>
      </c>
      <c r="J33" s="67" t="s">
        <v>355</v>
      </c>
      <c r="K33" s="129" t="s">
        <v>370</v>
      </c>
      <c r="L33" s="74">
        <v>54.36</v>
      </c>
      <c r="M33" s="75">
        <v>75.150000000000006</v>
      </c>
      <c r="N33" s="126">
        <v>53.03</v>
      </c>
      <c r="O33" s="72">
        <v>73.31</v>
      </c>
      <c r="P33" s="74">
        <v>52.71</v>
      </c>
      <c r="Q33" s="75">
        <v>72.87</v>
      </c>
      <c r="R33" s="71">
        <v>52.39</v>
      </c>
      <c r="S33" s="72">
        <v>72.430000000000007</v>
      </c>
      <c r="T33" s="74">
        <v>49.42</v>
      </c>
      <c r="U33" s="75">
        <v>68.319999999999993</v>
      </c>
      <c r="V33" s="74"/>
      <c r="W33" s="75"/>
      <c r="X33" s="76">
        <v>53.03</v>
      </c>
      <c r="Y33" s="66">
        <v>73.31</v>
      </c>
      <c r="Z33" s="76">
        <v>52.71</v>
      </c>
      <c r="AA33" s="66">
        <v>72.87</v>
      </c>
      <c r="AB33" s="65">
        <v>52.39</v>
      </c>
      <c r="AC33" s="66">
        <v>72.430000000000007</v>
      </c>
    </row>
    <row r="34" spans="1:29" ht="15" customHeight="1" x14ac:dyDescent="0.2">
      <c r="A34" s="8"/>
      <c r="B34" s="68" t="s">
        <v>942</v>
      </c>
      <c r="C34" s="68" t="s">
        <v>580</v>
      </c>
      <c r="D34" s="69" t="s">
        <v>704</v>
      </c>
      <c r="E34" s="69" t="s">
        <v>913</v>
      </c>
      <c r="F34" s="151" t="s">
        <v>1128</v>
      </c>
      <c r="G34" s="176" t="s">
        <v>979</v>
      </c>
      <c r="H34" s="152" t="s">
        <v>397</v>
      </c>
      <c r="I34" s="111" t="s">
        <v>610</v>
      </c>
      <c r="J34" s="67" t="s">
        <v>356</v>
      </c>
      <c r="K34" s="129" t="s">
        <v>370</v>
      </c>
      <c r="L34" s="71">
        <v>71.61</v>
      </c>
      <c r="M34" s="71">
        <v>99</v>
      </c>
      <c r="N34" s="126">
        <v>69.86</v>
      </c>
      <c r="O34" s="72">
        <v>96.58</v>
      </c>
      <c r="P34" s="74">
        <v>69.44</v>
      </c>
      <c r="Q34" s="75">
        <v>96</v>
      </c>
      <c r="R34" s="71">
        <v>69.02</v>
      </c>
      <c r="S34" s="72">
        <v>95.42</v>
      </c>
      <c r="T34" s="74">
        <v>65.099999999999994</v>
      </c>
      <c r="U34" s="75">
        <v>90</v>
      </c>
      <c r="V34" s="74"/>
      <c r="W34" s="75"/>
      <c r="X34" s="76">
        <v>69.86</v>
      </c>
      <c r="Y34" s="66">
        <v>96.58</v>
      </c>
      <c r="Z34" s="76">
        <v>69.44</v>
      </c>
      <c r="AA34" s="66">
        <v>96</v>
      </c>
      <c r="AB34" s="65">
        <v>69.02</v>
      </c>
      <c r="AC34" s="66">
        <v>95.42</v>
      </c>
    </row>
    <row r="35" spans="1:29" ht="15" customHeight="1" x14ac:dyDescent="0.2">
      <c r="A35" s="8"/>
      <c r="B35" s="68" t="s">
        <v>942</v>
      </c>
      <c r="C35" s="68" t="s">
        <v>580</v>
      </c>
      <c r="D35" s="69" t="s">
        <v>705</v>
      </c>
      <c r="E35" s="69" t="s">
        <v>913</v>
      </c>
      <c r="F35" s="151" t="s">
        <v>1129</v>
      </c>
      <c r="G35" s="176" t="s">
        <v>980</v>
      </c>
      <c r="H35" s="152" t="s">
        <v>398</v>
      </c>
      <c r="I35" s="111" t="s">
        <v>610</v>
      </c>
      <c r="J35" s="67" t="s">
        <v>357</v>
      </c>
      <c r="K35" s="129" t="s">
        <v>370</v>
      </c>
      <c r="L35" s="71">
        <v>61.92</v>
      </c>
      <c r="M35" s="71">
        <v>85.6</v>
      </c>
      <c r="N35" s="126">
        <v>60.41</v>
      </c>
      <c r="O35" s="72">
        <v>83.51</v>
      </c>
      <c r="P35" s="74">
        <v>60.04</v>
      </c>
      <c r="Q35" s="75">
        <v>83</v>
      </c>
      <c r="R35" s="74">
        <v>59.68</v>
      </c>
      <c r="S35" s="75">
        <v>82.5</v>
      </c>
      <c r="T35" s="74">
        <v>56.29</v>
      </c>
      <c r="U35" s="75">
        <v>77.819999999999993</v>
      </c>
      <c r="V35" s="74"/>
      <c r="W35" s="75"/>
      <c r="X35" s="76">
        <v>60.41</v>
      </c>
      <c r="Y35" s="66">
        <v>83.51</v>
      </c>
      <c r="Z35" s="76">
        <v>60.04</v>
      </c>
      <c r="AA35" s="66">
        <v>83</v>
      </c>
      <c r="AB35" s="76">
        <v>59.68</v>
      </c>
      <c r="AC35" s="66">
        <v>82.5</v>
      </c>
    </row>
    <row r="36" spans="1:29" ht="15" customHeight="1" x14ac:dyDescent="0.2">
      <c r="A36" s="8"/>
      <c r="B36" s="68" t="s">
        <v>942</v>
      </c>
      <c r="C36" s="68" t="s">
        <v>580</v>
      </c>
      <c r="D36" s="69" t="s">
        <v>706</v>
      </c>
      <c r="E36" s="69" t="s">
        <v>913</v>
      </c>
      <c r="F36" s="151" t="s">
        <v>1130</v>
      </c>
      <c r="G36" s="176" t="s">
        <v>276</v>
      </c>
      <c r="H36" s="152" t="s">
        <v>399</v>
      </c>
      <c r="I36" s="111" t="s">
        <v>611</v>
      </c>
      <c r="J36" s="67" t="s">
        <v>274</v>
      </c>
      <c r="K36" s="129" t="s">
        <v>612</v>
      </c>
      <c r="L36" s="74">
        <v>78.3</v>
      </c>
      <c r="M36" s="75">
        <v>108.25</v>
      </c>
      <c r="N36" s="126">
        <v>76.39</v>
      </c>
      <c r="O36" s="72">
        <v>105.6</v>
      </c>
      <c r="P36" s="74">
        <v>75.930000000000007</v>
      </c>
      <c r="Q36" s="75">
        <v>104.97</v>
      </c>
      <c r="R36" s="74">
        <v>75.47</v>
      </c>
      <c r="S36" s="75">
        <v>104.33</v>
      </c>
      <c r="T36" s="74">
        <v>71.180000000000007</v>
      </c>
      <c r="U36" s="75">
        <v>98.4</v>
      </c>
      <c r="V36" s="74"/>
      <c r="W36" s="75"/>
      <c r="X36" s="76">
        <v>76.39</v>
      </c>
      <c r="Y36" s="66">
        <v>105.6</v>
      </c>
      <c r="Z36" s="76">
        <v>75.930000000000007</v>
      </c>
      <c r="AA36" s="66">
        <v>104.97</v>
      </c>
      <c r="AB36" s="76">
        <v>75.47</v>
      </c>
      <c r="AC36" s="66">
        <v>104.33</v>
      </c>
    </row>
    <row r="37" spans="1:29" ht="15" customHeight="1" x14ac:dyDescent="0.2">
      <c r="A37" s="8"/>
      <c r="B37" s="68" t="s">
        <v>942</v>
      </c>
      <c r="C37" s="68" t="s">
        <v>580</v>
      </c>
      <c r="D37" s="69" t="s">
        <v>707</v>
      </c>
      <c r="E37" s="69" t="s">
        <v>913</v>
      </c>
      <c r="F37" s="151" t="s">
        <v>1131</v>
      </c>
      <c r="G37" s="176" t="s">
        <v>277</v>
      </c>
      <c r="H37" s="152" t="s">
        <v>400</v>
      </c>
      <c r="I37" s="111" t="s">
        <v>611</v>
      </c>
      <c r="J37" s="67" t="s">
        <v>275</v>
      </c>
      <c r="K37" s="129" t="s">
        <v>612</v>
      </c>
      <c r="L37" s="71">
        <v>79.36</v>
      </c>
      <c r="M37" s="71">
        <v>109.71</v>
      </c>
      <c r="N37" s="126">
        <v>77.42</v>
      </c>
      <c r="O37" s="72">
        <v>107.03</v>
      </c>
      <c r="P37" s="74">
        <v>76.95</v>
      </c>
      <c r="Q37" s="75">
        <v>106.38</v>
      </c>
      <c r="R37" s="71">
        <v>76.489999999999995</v>
      </c>
      <c r="S37" s="72">
        <v>105.74</v>
      </c>
      <c r="T37" s="74">
        <v>72.14</v>
      </c>
      <c r="U37" s="75">
        <v>99.73</v>
      </c>
      <c r="V37" s="74"/>
      <c r="W37" s="75"/>
      <c r="X37" s="76">
        <v>77.42</v>
      </c>
      <c r="Y37" s="66">
        <v>107.03</v>
      </c>
      <c r="Z37" s="76">
        <v>76.95</v>
      </c>
      <c r="AA37" s="66">
        <v>106.38</v>
      </c>
      <c r="AB37" s="65">
        <v>76.489999999999995</v>
      </c>
      <c r="AC37" s="66">
        <v>105.74</v>
      </c>
    </row>
    <row r="38" spans="1:29" ht="15" customHeight="1" x14ac:dyDescent="0.2">
      <c r="A38" s="8"/>
      <c r="B38" s="68" t="s">
        <v>942</v>
      </c>
      <c r="C38" s="68" t="s">
        <v>580</v>
      </c>
      <c r="D38" s="69" t="s">
        <v>914</v>
      </c>
      <c r="E38" s="69" t="s">
        <v>913</v>
      </c>
      <c r="F38" s="151" t="s">
        <v>1132</v>
      </c>
      <c r="G38" s="160" t="s">
        <v>981</v>
      </c>
      <c r="H38" s="152" t="s">
        <v>955</v>
      </c>
      <c r="I38" s="111" t="s">
        <v>613</v>
      </c>
      <c r="J38" s="67" t="s">
        <v>340</v>
      </c>
      <c r="K38" s="129" t="s">
        <v>614</v>
      </c>
      <c r="L38" s="73">
        <v>19.092390000000002</v>
      </c>
      <c r="M38" s="72">
        <v>26.39</v>
      </c>
      <c r="N38" s="126">
        <v>19.092390000000002</v>
      </c>
      <c r="O38" s="75">
        <v>26.39</v>
      </c>
      <c r="P38" s="74">
        <v>18.98</v>
      </c>
      <c r="Q38" s="75">
        <v>26.24</v>
      </c>
      <c r="R38" s="74">
        <v>18.86</v>
      </c>
      <c r="S38" s="75">
        <v>26.07</v>
      </c>
      <c r="T38" s="74">
        <v>17.79</v>
      </c>
      <c r="U38" s="75">
        <v>24.59</v>
      </c>
      <c r="V38" s="74"/>
      <c r="W38" s="75"/>
      <c r="X38" s="76">
        <v>19.09</v>
      </c>
      <c r="Y38" s="66">
        <v>26.39</v>
      </c>
      <c r="Z38" s="76">
        <v>18.98</v>
      </c>
      <c r="AA38" s="66">
        <v>26.24</v>
      </c>
      <c r="AB38" s="76">
        <v>18.86</v>
      </c>
      <c r="AC38" s="66">
        <v>26.07</v>
      </c>
    </row>
    <row r="39" spans="1:29" ht="15" customHeight="1" x14ac:dyDescent="0.2">
      <c r="A39" s="8"/>
      <c r="B39" s="68" t="s">
        <v>942</v>
      </c>
      <c r="C39" s="68" t="s">
        <v>580</v>
      </c>
      <c r="D39" s="69" t="s">
        <v>957</v>
      </c>
      <c r="E39" s="69" t="s">
        <v>913</v>
      </c>
      <c r="F39" s="151" t="s">
        <v>1133</v>
      </c>
      <c r="G39" s="160" t="s">
        <v>982</v>
      </c>
      <c r="H39" s="152" t="s">
        <v>956</v>
      </c>
      <c r="I39" s="111" t="s">
        <v>613</v>
      </c>
      <c r="J39" s="67" t="s">
        <v>341</v>
      </c>
      <c r="K39" s="129" t="s">
        <v>614</v>
      </c>
      <c r="L39" s="73">
        <v>38.174347000000004</v>
      </c>
      <c r="M39" s="72">
        <v>52.77</v>
      </c>
      <c r="N39" s="126">
        <v>38.174347000000004</v>
      </c>
      <c r="O39" s="75">
        <v>52.77</v>
      </c>
      <c r="P39" s="74">
        <v>37.94</v>
      </c>
      <c r="Q39" s="75">
        <v>52.45</v>
      </c>
      <c r="R39" s="74">
        <v>37.71</v>
      </c>
      <c r="S39" s="75">
        <v>52.13</v>
      </c>
      <c r="T39" s="74">
        <v>35.57</v>
      </c>
      <c r="U39" s="75">
        <v>49.17</v>
      </c>
      <c r="V39" s="74"/>
      <c r="W39" s="75"/>
      <c r="X39" s="76">
        <v>38.17</v>
      </c>
      <c r="Y39" s="66">
        <v>52.77</v>
      </c>
      <c r="Z39" s="76">
        <v>37.94</v>
      </c>
      <c r="AA39" s="66">
        <v>52.45</v>
      </c>
      <c r="AB39" s="76">
        <v>37.71</v>
      </c>
      <c r="AC39" s="66">
        <v>52.13</v>
      </c>
    </row>
    <row r="40" spans="1:29" ht="15" customHeight="1" x14ac:dyDescent="0.2">
      <c r="A40" s="8"/>
      <c r="B40" s="68" t="s">
        <v>942</v>
      </c>
      <c r="C40" s="68" t="s">
        <v>580</v>
      </c>
      <c r="D40" s="69" t="s">
        <v>708</v>
      </c>
      <c r="E40" s="69" t="s">
        <v>913</v>
      </c>
      <c r="F40" s="151" t="s">
        <v>1134</v>
      </c>
      <c r="G40" s="160" t="s">
        <v>114</v>
      </c>
      <c r="H40" s="152" t="s">
        <v>401</v>
      </c>
      <c r="I40" s="111" t="s">
        <v>615</v>
      </c>
      <c r="J40" s="67" t="s">
        <v>64</v>
      </c>
      <c r="K40" s="129" t="s">
        <v>616</v>
      </c>
      <c r="L40" s="71">
        <v>13.02</v>
      </c>
      <c r="M40" s="71">
        <v>18</v>
      </c>
      <c r="N40" s="126">
        <v>12.7</v>
      </c>
      <c r="O40" s="75">
        <v>17.559999999999999</v>
      </c>
      <c r="P40" s="74">
        <v>12.62</v>
      </c>
      <c r="Q40" s="75">
        <v>17.45</v>
      </c>
      <c r="R40" s="71">
        <v>12.55</v>
      </c>
      <c r="S40" s="72">
        <v>17.350000000000001</v>
      </c>
      <c r="T40" s="74">
        <v>11.83</v>
      </c>
      <c r="U40" s="75">
        <v>16.350000000000001</v>
      </c>
      <c r="V40" s="74"/>
      <c r="W40" s="75"/>
      <c r="X40" s="76">
        <v>12.7</v>
      </c>
      <c r="Y40" s="66">
        <v>17.559999999999999</v>
      </c>
      <c r="Z40" s="76">
        <v>12.62</v>
      </c>
      <c r="AA40" s="66">
        <v>17.45</v>
      </c>
      <c r="AB40" s="65">
        <v>12.55</v>
      </c>
      <c r="AC40" s="66">
        <v>17.350000000000001</v>
      </c>
    </row>
    <row r="41" spans="1:29" ht="15" customHeight="1" x14ac:dyDescent="0.2">
      <c r="A41" s="8"/>
      <c r="B41" s="68" t="s">
        <v>942</v>
      </c>
      <c r="C41" s="68" t="s">
        <v>580</v>
      </c>
      <c r="D41" s="69" t="s">
        <v>709</v>
      </c>
      <c r="E41" s="69" t="s">
        <v>913</v>
      </c>
      <c r="F41" s="151" t="s">
        <v>1135</v>
      </c>
      <c r="G41" s="160" t="s">
        <v>113</v>
      </c>
      <c r="H41" s="152" t="s">
        <v>402</v>
      </c>
      <c r="I41" s="111" t="s">
        <v>615</v>
      </c>
      <c r="J41" s="67" t="s">
        <v>65</v>
      </c>
      <c r="K41" s="129" t="s">
        <v>616</v>
      </c>
      <c r="L41" s="74">
        <v>31.38</v>
      </c>
      <c r="M41" s="75">
        <v>43.38</v>
      </c>
      <c r="N41" s="126">
        <v>30.61</v>
      </c>
      <c r="O41" s="75">
        <v>42.32</v>
      </c>
      <c r="P41" s="74">
        <v>30.42</v>
      </c>
      <c r="Q41" s="75">
        <v>42.05</v>
      </c>
      <c r="R41" s="71">
        <v>30.24</v>
      </c>
      <c r="S41" s="72">
        <v>41.81</v>
      </c>
      <c r="T41" s="74">
        <v>28.52</v>
      </c>
      <c r="U41" s="75">
        <v>39.43</v>
      </c>
      <c r="V41" s="74"/>
      <c r="W41" s="75"/>
      <c r="X41" s="76">
        <v>30.61</v>
      </c>
      <c r="Y41" s="66">
        <v>42.32</v>
      </c>
      <c r="Z41" s="76">
        <v>30.42</v>
      </c>
      <c r="AA41" s="66">
        <v>42.05</v>
      </c>
      <c r="AB41" s="65">
        <v>30.24</v>
      </c>
      <c r="AC41" s="66">
        <v>41.81</v>
      </c>
    </row>
    <row r="42" spans="1:29" ht="15" customHeight="1" x14ac:dyDescent="0.2">
      <c r="A42" s="8"/>
      <c r="B42" s="68" t="s">
        <v>942</v>
      </c>
      <c r="C42" s="68" t="s">
        <v>580</v>
      </c>
      <c r="D42" s="69" t="s">
        <v>710</v>
      </c>
      <c r="E42" s="69" t="s">
        <v>913</v>
      </c>
      <c r="F42" s="151" t="s">
        <v>1136</v>
      </c>
      <c r="G42" s="176" t="s">
        <v>105</v>
      </c>
      <c r="H42" s="152" t="s">
        <v>403</v>
      </c>
      <c r="I42" s="111" t="s">
        <v>617</v>
      </c>
      <c r="J42" s="67" t="s">
        <v>346</v>
      </c>
      <c r="K42" s="129" t="s">
        <v>124</v>
      </c>
      <c r="L42" s="73">
        <v>20.170000000000002</v>
      </c>
      <c r="M42" s="72">
        <v>27.88</v>
      </c>
      <c r="N42" s="126">
        <v>20.170000000000002</v>
      </c>
      <c r="O42" s="72">
        <v>27.88</v>
      </c>
      <c r="P42" s="74">
        <v>20.05</v>
      </c>
      <c r="Q42" s="75">
        <v>27.72</v>
      </c>
      <c r="R42" s="71">
        <v>19.93</v>
      </c>
      <c r="S42" s="72">
        <v>27.55</v>
      </c>
      <c r="T42" s="74">
        <v>18.79</v>
      </c>
      <c r="U42" s="75">
        <v>25.98</v>
      </c>
      <c r="V42" s="74"/>
      <c r="W42" s="75"/>
      <c r="X42" s="76">
        <v>20.170000000000002</v>
      </c>
      <c r="Y42" s="66">
        <v>27.88</v>
      </c>
      <c r="Z42" s="76">
        <v>20.05</v>
      </c>
      <c r="AA42" s="66">
        <v>27.72</v>
      </c>
      <c r="AB42" s="65">
        <v>19.93</v>
      </c>
      <c r="AC42" s="66">
        <v>27.55</v>
      </c>
    </row>
    <row r="43" spans="1:29" ht="15" customHeight="1" x14ac:dyDescent="0.2">
      <c r="A43" s="8"/>
      <c r="B43" s="68" t="s">
        <v>942</v>
      </c>
      <c r="C43" s="68" t="s">
        <v>580</v>
      </c>
      <c r="D43" s="69" t="s">
        <v>710</v>
      </c>
      <c r="E43" s="69" t="s">
        <v>913</v>
      </c>
      <c r="F43" s="151" t="s">
        <v>1136</v>
      </c>
      <c r="G43" s="179" t="s">
        <v>1088</v>
      </c>
      <c r="H43" s="178" t="s">
        <v>1089</v>
      </c>
      <c r="I43" s="111" t="s">
        <v>617</v>
      </c>
      <c r="J43" s="67" t="s">
        <v>346</v>
      </c>
      <c r="K43" s="129" t="s">
        <v>124</v>
      </c>
      <c r="L43" s="71">
        <v>20.67</v>
      </c>
      <c r="M43" s="72">
        <v>28.58</v>
      </c>
      <c r="N43" s="126">
        <v>20.170000000000002</v>
      </c>
      <c r="O43" s="72">
        <v>27.88</v>
      </c>
      <c r="P43" s="74">
        <v>20.05</v>
      </c>
      <c r="Q43" s="75">
        <v>27.72</v>
      </c>
      <c r="R43" s="71">
        <v>19.93</v>
      </c>
      <c r="S43" s="72">
        <v>27.55</v>
      </c>
      <c r="T43" s="74">
        <v>18.79</v>
      </c>
      <c r="U43" s="75">
        <v>25.98</v>
      </c>
      <c r="V43" s="74"/>
      <c r="W43" s="75"/>
      <c r="X43" s="76">
        <v>20.170000000000002</v>
      </c>
      <c r="Y43" s="66">
        <v>27.88</v>
      </c>
      <c r="Z43" s="76">
        <v>20.05</v>
      </c>
      <c r="AA43" s="66">
        <v>27.72</v>
      </c>
      <c r="AB43" s="65">
        <v>19.93</v>
      </c>
      <c r="AC43" s="66">
        <v>27.55</v>
      </c>
    </row>
    <row r="44" spans="1:29" ht="15" customHeight="1" x14ac:dyDescent="0.2">
      <c r="A44" s="8"/>
      <c r="B44" s="68" t="s">
        <v>942</v>
      </c>
      <c r="C44" s="68" t="s">
        <v>580</v>
      </c>
      <c r="D44" s="69" t="s">
        <v>711</v>
      </c>
      <c r="E44" s="69" t="s">
        <v>913</v>
      </c>
      <c r="F44" s="151" t="s">
        <v>1137</v>
      </c>
      <c r="G44" s="176" t="s">
        <v>106</v>
      </c>
      <c r="H44" s="152" t="s">
        <v>404</v>
      </c>
      <c r="I44" s="111" t="s">
        <v>617</v>
      </c>
      <c r="J44" s="67" t="s">
        <v>1090</v>
      </c>
      <c r="K44" s="129" t="s">
        <v>124</v>
      </c>
      <c r="L44" s="73">
        <v>23.1</v>
      </c>
      <c r="M44" s="72">
        <v>31.93</v>
      </c>
      <c r="N44" s="126">
        <v>23.1</v>
      </c>
      <c r="O44" s="72">
        <v>31.93</v>
      </c>
      <c r="P44" s="74">
        <v>22.96</v>
      </c>
      <c r="Q44" s="75">
        <v>31.74</v>
      </c>
      <c r="R44" s="71">
        <v>22.82</v>
      </c>
      <c r="S44" s="72">
        <v>31.55</v>
      </c>
      <c r="T44" s="74">
        <v>21.52</v>
      </c>
      <c r="U44" s="75">
        <v>29.75</v>
      </c>
      <c r="V44" s="74"/>
      <c r="W44" s="75"/>
      <c r="X44" s="76">
        <v>23.1</v>
      </c>
      <c r="Y44" s="66">
        <v>31.93</v>
      </c>
      <c r="Z44" s="76">
        <v>22.96</v>
      </c>
      <c r="AA44" s="66">
        <v>31.74</v>
      </c>
      <c r="AB44" s="65">
        <v>22.82</v>
      </c>
      <c r="AC44" s="66">
        <v>31.55</v>
      </c>
    </row>
    <row r="45" spans="1:29" ht="15" customHeight="1" x14ac:dyDescent="0.2">
      <c r="A45" s="8"/>
      <c r="B45" s="68" t="s">
        <v>942</v>
      </c>
      <c r="C45" s="68" t="s">
        <v>580</v>
      </c>
      <c r="D45" s="69" t="s">
        <v>711</v>
      </c>
      <c r="E45" s="69" t="s">
        <v>913</v>
      </c>
      <c r="F45" s="151" t="s">
        <v>1137</v>
      </c>
      <c r="G45" s="179" t="s">
        <v>1091</v>
      </c>
      <c r="H45" s="178" t="s">
        <v>1092</v>
      </c>
      <c r="I45" s="111" t="s">
        <v>617</v>
      </c>
      <c r="J45" s="67" t="s">
        <v>1090</v>
      </c>
      <c r="K45" s="129" t="s">
        <v>124</v>
      </c>
      <c r="L45" s="73">
        <v>23.1</v>
      </c>
      <c r="M45" s="72">
        <v>31.93</v>
      </c>
      <c r="N45" s="126">
        <v>23.1</v>
      </c>
      <c r="O45" s="72">
        <v>31.93</v>
      </c>
      <c r="P45" s="74">
        <v>22.96</v>
      </c>
      <c r="Q45" s="75">
        <v>31.74</v>
      </c>
      <c r="R45" s="71">
        <v>22.82</v>
      </c>
      <c r="S45" s="72">
        <v>31.55</v>
      </c>
      <c r="T45" s="74">
        <v>21.52</v>
      </c>
      <c r="U45" s="75">
        <v>29.75</v>
      </c>
      <c r="V45" s="74"/>
      <c r="W45" s="75"/>
      <c r="X45" s="76">
        <v>23.1</v>
      </c>
      <c r="Y45" s="66">
        <v>31.93</v>
      </c>
      <c r="Z45" s="76">
        <v>22.96</v>
      </c>
      <c r="AA45" s="66">
        <v>31.74</v>
      </c>
      <c r="AB45" s="65">
        <v>22.82</v>
      </c>
      <c r="AC45" s="66">
        <v>31.55</v>
      </c>
    </row>
    <row r="46" spans="1:29" ht="15" customHeight="1" x14ac:dyDescent="0.2">
      <c r="A46" s="8"/>
      <c r="B46" s="68" t="s">
        <v>942</v>
      </c>
      <c r="C46" s="68" t="s">
        <v>580</v>
      </c>
      <c r="D46" s="69" t="s">
        <v>712</v>
      </c>
      <c r="E46" s="69" t="s">
        <v>913</v>
      </c>
      <c r="F46" s="151" t="s">
        <v>1138</v>
      </c>
      <c r="G46" s="176" t="s">
        <v>107</v>
      </c>
      <c r="H46" s="152" t="s">
        <v>405</v>
      </c>
      <c r="I46" s="111" t="s">
        <v>617</v>
      </c>
      <c r="J46" s="67" t="s">
        <v>1340</v>
      </c>
      <c r="K46" s="129" t="s">
        <v>124</v>
      </c>
      <c r="L46" s="74">
        <v>26.15</v>
      </c>
      <c r="M46" s="75">
        <v>36.15</v>
      </c>
      <c r="N46" s="126">
        <v>25.51</v>
      </c>
      <c r="O46" s="72">
        <v>35.270000000000003</v>
      </c>
      <c r="P46" s="74">
        <v>25.36</v>
      </c>
      <c r="Q46" s="75">
        <v>35.06</v>
      </c>
      <c r="R46" s="74">
        <v>25.2</v>
      </c>
      <c r="S46" s="75">
        <v>34.840000000000003</v>
      </c>
      <c r="T46" s="74">
        <v>23.77</v>
      </c>
      <c r="U46" s="75">
        <v>32.86</v>
      </c>
      <c r="V46" s="74"/>
      <c r="W46" s="75"/>
      <c r="X46" s="76">
        <v>25.51</v>
      </c>
      <c r="Y46" s="66">
        <v>35.270000000000003</v>
      </c>
      <c r="Z46" s="76">
        <v>25.36</v>
      </c>
      <c r="AA46" s="66">
        <v>35.06</v>
      </c>
      <c r="AB46" s="76">
        <v>25.2</v>
      </c>
      <c r="AC46" s="66">
        <v>34.840000000000003</v>
      </c>
    </row>
    <row r="47" spans="1:29" ht="15" customHeight="1" x14ac:dyDescent="0.2">
      <c r="A47" s="8"/>
      <c r="B47" s="68" t="s">
        <v>942</v>
      </c>
      <c r="C47" s="68" t="s">
        <v>580</v>
      </c>
      <c r="D47" s="69" t="s">
        <v>713</v>
      </c>
      <c r="E47" s="69" t="s">
        <v>913</v>
      </c>
      <c r="F47" s="151" t="s">
        <v>1139</v>
      </c>
      <c r="G47" s="176" t="s">
        <v>122</v>
      </c>
      <c r="H47" s="152" t="s">
        <v>406</v>
      </c>
      <c r="I47" s="111" t="s">
        <v>617</v>
      </c>
      <c r="J47" s="67" t="s">
        <v>1341</v>
      </c>
      <c r="K47" s="129" t="s">
        <v>124</v>
      </c>
      <c r="L47" s="74">
        <v>23.91</v>
      </c>
      <c r="M47" s="75">
        <v>33.049999999999997</v>
      </c>
      <c r="N47" s="126">
        <v>23.33</v>
      </c>
      <c r="O47" s="72">
        <v>32.25</v>
      </c>
      <c r="P47" s="74">
        <v>23.19</v>
      </c>
      <c r="Q47" s="75">
        <v>32.06</v>
      </c>
      <c r="R47" s="74">
        <v>23.05</v>
      </c>
      <c r="S47" s="75">
        <v>31.87</v>
      </c>
      <c r="T47" s="74">
        <v>21.74</v>
      </c>
      <c r="U47" s="75">
        <v>30.05</v>
      </c>
      <c r="V47" s="74"/>
      <c r="W47" s="75"/>
      <c r="X47" s="76">
        <v>23.33</v>
      </c>
      <c r="Y47" s="66">
        <v>32.25</v>
      </c>
      <c r="Z47" s="76">
        <v>23.19</v>
      </c>
      <c r="AA47" s="66">
        <v>32.06</v>
      </c>
      <c r="AB47" s="76">
        <v>23.05</v>
      </c>
      <c r="AC47" s="66">
        <v>31.87</v>
      </c>
    </row>
    <row r="48" spans="1:29" ht="15" customHeight="1" x14ac:dyDescent="0.2">
      <c r="A48" s="8"/>
      <c r="B48" s="68" t="s">
        <v>942</v>
      </c>
      <c r="C48" s="68" t="s">
        <v>580</v>
      </c>
      <c r="D48" s="69" t="s">
        <v>714</v>
      </c>
      <c r="E48" s="69" t="s">
        <v>913</v>
      </c>
      <c r="F48" s="151" t="s">
        <v>1140</v>
      </c>
      <c r="G48" s="176" t="s">
        <v>108</v>
      </c>
      <c r="H48" s="152" t="s">
        <v>407</v>
      </c>
      <c r="I48" s="111" t="s">
        <v>617</v>
      </c>
      <c r="J48" s="67" t="s">
        <v>1093</v>
      </c>
      <c r="K48" s="129" t="s">
        <v>124</v>
      </c>
      <c r="L48" s="73">
        <v>26.36</v>
      </c>
      <c r="M48" s="72">
        <v>36.450000000000003</v>
      </c>
      <c r="N48" s="126">
        <v>26.36</v>
      </c>
      <c r="O48" s="75">
        <v>36.450000000000003</v>
      </c>
      <c r="P48" s="74">
        <v>26.2</v>
      </c>
      <c r="Q48" s="75">
        <v>36.22</v>
      </c>
      <c r="R48" s="71">
        <v>26.05</v>
      </c>
      <c r="S48" s="72">
        <v>36.01</v>
      </c>
      <c r="T48" s="74">
        <v>24.57</v>
      </c>
      <c r="U48" s="75">
        <v>33.97</v>
      </c>
      <c r="V48" s="74"/>
      <c r="W48" s="75"/>
      <c r="X48" s="76">
        <v>26.36</v>
      </c>
      <c r="Y48" s="66">
        <v>36.450000000000003</v>
      </c>
      <c r="Z48" s="76">
        <v>26.2</v>
      </c>
      <c r="AA48" s="66">
        <v>36.22</v>
      </c>
      <c r="AB48" s="65">
        <v>26.05</v>
      </c>
      <c r="AC48" s="66">
        <v>36.01</v>
      </c>
    </row>
    <row r="49" spans="1:29" ht="15" customHeight="1" x14ac:dyDescent="0.2">
      <c r="A49" s="8"/>
      <c r="B49" s="68" t="s">
        <v>942</v>
      </c>
      <c r="C49" s="68" t="s">
        <v>580</v>
      </c>
      <c r="D49" s="69" t="s">
        <v>714</v>
      </c>
      <c r="E49" s="69" t="s">
        <v>913</v>
      </c>
      <c r="F49" s="151" t="s">
        <v>1140</v>
      </c>
      <c r="G49" s="179" t="s">
        <v>1094</v>
      </c>
      <c r="H49" s="178" t="s">
        <v>1095</v>
      </c>
      <c r="I49" s="111" t="s">
        <v>617</v>
      </c>
      <c r="J49" s="67" t="s">
        <v>1093</v>
      </c>
      <c r="K49" s="129" t="s">
        <v>124</v>
      </c>
      <c r="L49" s="71">
        <v>27.02</v>
      </c>
      <c r="M49" s="72">
        <v>37.35</v>
      </c>
      <c r="N49" s="126">
        <v>26.36</v>
      </c>
      <c r="O49" s="72">
        <v>36.450000000000003</v>
      </c>
      <c r="P49" s="74">
        <v>26.2</v>
      </c>
      <c r="Q49" s="75">
        <v>36.22</v>
      </c>
      <c r="R49" s="71">
        <v>26.05</v>
      </c>
      <c r="S49" s="72">
        <v>36.01</v>
      </c>
      <c r="T49" s="74">
        <v>24.57</v>
      </c>
      <c r="U49" s="75">
        <v>33.97</v>
      </c>
      <c r="V49" s="74"/>
      <c r="W49" s="75"/>
      <c r="X49" s="76">
        <v>26.36</v>
      </c>
      <c r="Y49" s="66">
        <v>36.450000000000003</v>
      </c>
      <c r="Z49" s="76">
        <v>26.2</v>
      </c>
      <c r="AA49" s="66">
        <v>36.22</v>
      </c>
      <c r="AB49" s="65">
        <v>26.05</v>
      </c>
      <c r="AC49" s="66">
        <v>36.01</v>
      </c>
    </row>
    <row r="50" spans="1:29" ht="15" customHeight="1" x14ac:dyDescent="0.2">
      <c r="A50" s="8"/>
      <c r="B50" s="68" t="s">
        <v>942</v>
      </c>
      <c r="C50" s="68" t="s">
        <v>580</v>
      </c>
      <c r="D50" s="69" t="s">
        <v>715</v>
      </c>
      <c r="E50" s="69" t="s">
        <v>913</v>
      </c>
      <c r="F50" s="151" t="s">
        <v>1141</v>
      </c>
      <c r="G50" s="176" t="s">
        <v>123</v>
      </c>
      <c r="H50" s="152" t="s">
        <v>408</v>
      </c>
      <c r="I50" s="111" t="s">
        <v>617</v>
      </c>
      <c r="J50" s="67" t="s">
        <v>1342</v>
      </c>
      <c r="K50" s="129" t="s">
        <v>124</v>
      </c>
      <c r="L50" s="71">
        <v>30.47</v>
      </c>
      <c r="M50" s="71">
        <v>42.12</v>
      </c>
      <c r="N50" s="126">
        <v>29.72</v>
      </c>
      <c r="O50" s="75">
        <v>41.09</v>
      </c>
      <c r="P50" s="74">
        <v>29.54</v>
      </c>
      <c r="Q50" s="75">
        <v>40.840000000000003</v>
      </c>
      <c r="R50" s="74">
        <v>29.37</v>
      </c>
      <c r="S50" s="75">
        <v>40.6</v>
      </c>
      <c r="T50" s="74">
        <v>27.7</v>
      </c>
      <c r="U50" s="75">
        <v>38.29</v>
      </c>
      <c r="V50" s="74"/>
      <c r="W50" s="75"/>
      <c r="X50" s="76">
        <v>29.72</v>
      </c>
      <c r="Y50" s="66">
        <v>41.09</v>
      </c>
      <c r="Z50" s="76">
        <v>29.54</v>
      </c>
      <c r="AA50" s="66">
        <v>40.840000000000003</v>
      </c>
      <c r="AB50" s="76">
        <v>29.37</v>
      </c>
      <c r="AC50" s="66">
        <v>40.6</v>
      </c>
    </row>
    <row r="51" spans="1:29" ht="15" customHeight="1" x14ac:dyDescent="0.2">
      <c r="A51" s="8"/>
      <c r="B51" s="68" t="s">
        <v>942</v>
      </c>
      <c r="C51" s="68" t="s">
        <v>580</v>
      </c>
      <c r="D51" s="69" t="s">
        <v>716</v>
      </c>
      <c r="E51" s="69" t="s">
        <v>913</v>
      </c>
      <c r="F51" s="151" t="s">
        <v>1142</v>
      </c>
      <c r="G51" s="176" t="s">
        <v>109</v>
      </c>
      <c r="H51" s="152" t="s">
        <v>409</v>
      </c>
      <c r="I51" s="111" t="s">
        <v>617</v>
      </c>
      <c r="J51" s="67" t="s">
        <v>358</v>
      </c>
      <c r="K51" s="129" t="s">
        <v>124</v>
      </c>
      <c r="L51" s="74">
        <v>30.23</v>
      </c>
      <c r="M51" s="75">
        <v>41.79</v>
      </c>
      <c r="N51" s="126">
        <v>29.49</v>
      </c>
      <c r="O51" s="75">
        <v>40.770000000000003</v>
      </c>
      <c r="P51" s="74">
        <v>29.32</v>
      </c>
      <c r="Q51" s="75">
        <v>40.53</v>
      </c>
      <c r="R51" s="74">
        <v>29.14</v>
      </c>
      <c r="S51" s="75">
        <v>40.28</v>
      </c>
      <c r="T51" s="74">
        <v>27.48</v>
      </c>
      <c r="U51" s="75">
        <v>37.99</v>
      </c>
      <c r="V51" s="74"/>
      <c r="W51" s="75"/>
      <c r="X51" s="76">
        <v>29.49</v>
      </c>
      <c r="Y51" s="66">
        <v>40.770000000000003</v>
      </c>
      <c r="Z51" s="76">
        <v>29.32</v>
      </c>
      <c r="AA51" s="66">
        <v>40.53</v>
      </c>
      <c r="AB51" s="76">
        <v>29.14</v>
      </c>
      <c r="AC51" s="66">
        <v>40.28</v>
      </c>
    </row>
    <row r="52" spans="1:29" ht="15" customHeight="1" x14ac:dyDescent="0.2">
      <c r="A52" s="8"/>
      <c r="B52" s="68" t="s">
        <v>942</v>
      </c>
      <c r="C52" s="68" t="s">
        <v>580</v>
      </c>
      <c r="D52" s="69" t="s">
        <v>717</v>
      </c>
      <c r="E52" s="69" t="s">
        <v>913</v>
      </c>
      <c r="F52" s="151" t="s">
        <v>1143</v>
      </c>
      <c r="G52" s="176" t="s">
        <v>212</v>
      </c>
      <c r="H52" s="152" t="s">
        <v>410</v>
      </c>
      <c r="I52" s="111" t="s">
        <v>617</v>
      </c>
      <c r="J52" s="67" t="s">
        <v>213</v>
      </c>
      <c r="K52" s="129" t="s">
        <v>124</v>
      </c>
      <c r="L52" s="74">
        <v>32.159999999999997</v>
      </c>
      <c r="M52" s="75">
        <v>44.46</v>
      </c>
      <c r="N52" s="126">
        <v>31.37</v>
      </c>
      <c r="O52" s="75">
        <v>43.37</v>
      </c>
      <c r="P52" s="74">
        <v>31.18</v>
      </c>
      <c r="Q52" s="75">
        <v>43.1</v>
      </c>
      <c r="R52" s="74">
        <v>30.99</v>
      </c>
      <c r="S52" s="75">
        <v>42.84</v>
      </c>
      <c r="T52" s="74">
        <v>29.23</v>
      </c>
      <c r="U52" s="75">
        <v>40.409999999999997</v>
      </c>
      <c r="V52" s="74"/>
      <c r="W52" s="75"/>
      <c r="X52" s="76">
        <v>31.37</v>
      </c>
      <c r="Y52" s="66">
        <v>43.37</v>
      </c>
      <c r="Z52" s="76">
        <v>31.18</v>
      </c>
      <c r="AA52" s="66">
        <v>43.1</v>
      </c>
      <c r="AB52" s="76">
        <v>30.99</v>
      </c>
      <c r="AC52" s="66">
        <v>42.84</v>
      </c>
    </row>
    <row r="53" spans="1:29" ht="15" customHeight="1" x14ac:dyDescent="0.2">
      <c r="A53" s="8"/>
      <c r="B53" s="68" t="s">
        <v>942</v>
      </c>
      <c r="C53" s="68" t="s">
        <v>580</v>
      </c>
      <c r="D53" s="69" t="s">
        <v>718</v>
      </c>
      <c r="E53" s="69" t="s">
        <v>913</v>
      </c>
      <c r="F53" s="151" t="s">
        <v>1144</v>
      </c>
      <c r="G53" s="176" t="s">
        <v>110</v>
      </c>
      <c r="H53" s="152" t="s">
        <v>411</v>
      </c>
      <c r="I53" s="111" t="s">
        <v>617</v>
      </c>
      <c r="J53" s="67" t="s">
        <v>347</v>
      </c>
      <c r="K53" s="129" t="s">
        <v>124</v>
      </c>
      <c r="L53" s="74">
        <v>32.42</v>
      </c>
      <c r="M53" s="75">
        <v>44.82</v>
      </c>
      <c r="N53" s="126">
        <v>31.63</v>
      </c>
      <c r="O53" s="72">
        <v>43.73</v>
      </c>
      <c r="P53" s="74">
        <v>31.44</v>
      </c>
      <c r="Q53" s="75">
        <v>43.46</v>
      </c>
      <c r="R53" s="74">
        <v>31.25</v>
      </c>
      <c r="S53" s="75">
        <v>43.2</v>
      </c>
      <c r="T53" s="74">
        <v>29.48</v>
      </c>
      <c r="U53" s="75">
        <v>40.75</v>
      </c>
      <c r="V53" s="74"/>
      <c r="W53" s="75"/>
      <c r="X53" s="76">
        <v>31.63</v>
      </c>
      <c r="Y53" s="66">
        <v>43.73</v>
      </c>
      <c r="Z53" s="76">
        <v>31.44</v>
      </c>
      <c r="AA53" s="66">
        <v>43.46</v>
      </c>
      <c r="AB53" s="76">
        <v>31.25</v>
      </c>
      <c r="AC53" s="66">
        <v>43.2</v>
      </c>
    </row>
    <row r="54" spans="1:29" ht="15" customHeight="1" x14ac:dyDescent="0.2">
      <c r="A54" s="8"/>
      <c r="B54" s="68" t="s">
        <v>942</v>
      </c>
      <c r="C54" s="68" t="s">
        <v>580</v>
      </c>
      <c r="D54" s="69" t="s">
        <v>719</v>
      </c>
      <c r="E54" s="69" t="s">
        <v>913</v>
      </c>
      <c r="F54" s="151" t="s">
        <v>1145</v>
      </c>
      <c r="G54" s="176" t="s">
        <v>111</v>
      </c>
      <c r="H54" s="152" t="s">
        <v>412</v>
      </c>
      <c r="I54" s="111" t="s">
        <v>617</v>
      </c>
      <c r="J54" s="67" t="s">
        <v>1343</v>
      </c>
      <c r="K54" s="129" t="s">
        <v>124</v>
      </c>
      <c r="L54" s="74">
        <v>36.46</v>
      </c>
      <c r="M54" s="75">
        <v>50.4</v>
      </c>
      <c r="N54" s="126">
        <v>35.57</v>
      </c>
      <c r="O54" s="75">
        <v>49.17</v>
      </c>
      <c r="P54" s="74">
        <v>35.35</v>
      </c>
      <c r="Q54" s="75">
        <v>48.87</v>
      </c>
      <c r="R54" s="74">
        <v>35.14</v>
      </c>
      <c r="S54" s="75">
        <v>48.58</v>
      </c>
      <c r="T54" s="74">
        <v>33.14</v>
      </c>
      <c r="U54" s="75">
        <v>45.81</v>
      </c>
      <c r="V54" s="74"/>
      <c r="W54" s="75"/>
      <c r="X54" s="76">
        <v>35.57</v>
      </c>
      <c r="Y54" s="66">
        <v>49.17</v>
      </c>
      <c r="Z54" s="76">
        <v>35.35</v>
      </c>
      <c r="AA54" s="66">
        <v>48.87</v>
      </c>
      <c r="AB54" s="76">
        <v>35.14</v>
      </c>
      <c r="AC54" s="66">
        <v>48.58</v>
      </c>
    </row>
    <row r="55" spans="1:29" ht="15" customHeight="1" x14ac:dyDescent="0.2">
      <c r="A55" s="8"/>
      <c r="B55" s="68" t="s">
        <v>942</v>
      </c>
      <c r="C55" s="68" t="s">
        <v>580</v>
      </c>
      <c r="D55" s="69" t="s">
        <v>720</v>
      </c>
      <c r="E55" s="69" t="s">
        <v>913</v>
      </c>
      <c r="F55" s="151" t="s">
        <v>1146</v>
      </c>
      <c r="G55" s="176" t="s">
        <v>112</v>
      </c>
      <c r="H55" s="152" t="s">
        <v>413</v>
      </c>
      <c r="I55" s="111" t="s">
        <v>617</v>
      </c>
      <c r="J55" s="67" t="s">
        <v>1344</v>
      </c>
      <c r="K55" s="129" t="s">
        <v>124</v>
      </c>
      <c r="L55" s="74">
        <v>40.130000000000003</v>
      </c>
      <c r="M55" s="75">
        <v>55.48</v>
      </c>
      <c r="N55" s="126">
        <v>39.15</v>
      </c>
      <c r="O55" s="75">
        <v>54.12</v>
      </c>
      <c r="P55" s="74">
        <v>38.909999999999997</v>
      </c>
      <c r="Q55" s="75">
        <v>53.79</v>
      </c>
      <c r="R55" s="74">
        <v>38.68</v>
      </c>
      <c r="S55" s="75">
        <v>53.47</v>
      </c>
      <c r="T55" s="74">
        <v>36.479999999999997</v>
      </c>
      <c r="U55" s="75">
        <v>50.43</v>
      </c>
      <c r="V55" s="74"/>
      <c r="W55" s="75"/>
      <c r="X55" s="76">
        <v>39.15</v>
      </c>
      <c r="Y55" s="66">
        <v>54.12</v>
      </c>
      <c r="Z55" s="76">
        <v>38.909999999999997</v>
      </c>
      <c r="AA55" s="66">
        <v>53.79</v>
      </c>
      <c r="AB55" s="76">
        <v>38.68</v>
      </c>
      <c r="AC55" s="66">
        <v>53.47</v>
      </c>
    </row>
    <row r="56" spans="1:29" ht="15" customHeight="1" x14ac:dyDescent="0.2">
      <c r="A56" s="8"/>
      <c r="B56" s="68" t="s">
        <v>942</v>
      </c>
      <c r="C56" s="68" t="s">
        <v>580</v>
      </c>
      <c r="D56" s="69" t="s">
        <v>721</v>
      </c>
      <c r="E56" s="69" t="s">
        <v>913</v>
      </c>
      <c r="F56" s="151" t="s">
        <v>1147</v>
      </c>
      <c r="G56" s="160" t="s">
        <v>177</v>
      </c>
      <c r="H56" s="152" t="s">
        <v>414</v>
      </c>
      <c r="I56" s="111" t="s">
        <v>618</v>
      </c>
      <c r="J56" s="67" t="s">
        <v>145</v>
      </c>
      <c r="K56" s="129" t="s">
        <v>47</v>
      </c>
      <c r="L56" s="74">
        <v>51.3</v>
      </c>
      <c r="M56" s="75">
        <v>70.92</v>
      </c>
      <c r="N56" s="126">
        <v>50.05</v>
      </c>
      <c r="O56" s="72">
        <v>69.19</v>
      </c>
      <c r="P56" s="74">
        <v>49.75</v>
      </c>
      <c r="Q56" s="75">
        <v>68.78</v>
      </c>
      <c r="R56" s="74">
        <v>49.45</v>
      </c>
      <c r="S56" s="75">
        <v>68.36</v>
      </c>
      <c r="T56" s="74">
        <v>46.64</v>
      </c>
      <c r="U56" s="75">
        <v>64.48</v>
      </c>
      <c r="V56" s="74"/>
      <c r="W56" s="75"/>
      <c r="X56" s="76">
        <v>50.05</v>
      </c>
      <c r="Y56" s="66">
        <v>69.19</v>
      </c>
      <c r="Z56" s="76">
        <v>49.75</v>
      </c>
      <c r="AA56" s="66">
        <v>68.78</v>
      </c>
      <c r="AB56" s="76">
        <v>49.45</v>
      </c>
      <c r="AC56" s="66">
        <v>68.36</v>
      </c>
    </row>
    <row r="57" spans="1:29" ht="15" customHeight="1" x14ac:dyDescent="0.2">
      <c r="A57" s="8"/>
      <c r="B57" s="68" t="s">
        <v>942</v>
      </c>
      <c r="C57" s="68" t="s">
        <v>580</v>
      </c>
      <c r="D57" s="69" t="s">
        <v>722</v>
      </c>
      <c r="E57" s="69" t="s">
        <v>913</v>
      </c>
      <c r="F57" s="151" t="s">
        <v>1148</v>
      </c>
      <c r="G57" s="160" t="s">
        <v>101</v>
      </c>
      <c r="H57" s="152" t="s">
        <v>415</v>
      </c>
      <c r="I57" s="111" t="s">
        <v>619</v>
      </c>
      <c r="J57" s="67" t="s">
        <v>253</v>
      </c>
      <c r="K57" s="129" t="s">
        <v>41</v>
      </c>
      <c r="L57" s="73">
        <v>21.9</v>
      </c>
      <c r="M57" s="72">
        <v>30.28</v>
      </c>
      <c r="N57" s="126">
        <v>21.9</v>
      </c>
      <c r="O57" s="75">
        <v>30.28</v>
      </c>
      <c r="P57" s="74">
        <v>21.77</v>
      </c>
      <c r="Q57" s="75">
        <v>30.1</v>
      </c>
      <c r="R57" s="74">
        <v>21.64</v>
      </c>
      <c r="S57" s="75">
        <v>29.92</v>
      </c>
      <c r="T57" s="74">
        <v>20.41</v>
      </c>
      <c r="U57" s="75">
        <v>28.22</v>
      </c>
      <c r="V57" s="74"/>
      <c r="W57" s="75"/>
      <c r="X57" s="76">
        <v>21.9</v>
      </c>
      <c r="Y57" s="66">
        <v>30.28</v>
      </c>
      <c r="Z57" s="76">
        <v>21.77</v>
      </c>
      <c r="AA57" s="66">
        <v>30.1</v>
      </c>
      <c r="AB57" s="76">
        <v>21.64</v>
      </c>
      <c r="AC57" s="66">
        <v>29.92</v>
      </c>
    </row>
    <row r="58" spans="1:29" ht="15" customHeight="1" x14ac:dyDescent="0.2">
      <c r="A58" s="8"/>
      <c r="B58" s="68" t="s">
        <v>942</v>
      </c>
      <c r="C58" s="68" t="s">
        <v>580</v>
      </c>
      <c r="D58" s="69" t="s">
        <v>723</v>
      </c>
      <c r="E58" s="69" t="s">
        <v>913</v>
      </c>
      <c r="F58" s="151" t="s">
        <v>1149</v>
      </c>
      <c r="G58" s="160" t="s">
        <v>102</v>
      </c>
      <c r="H58" s="152" t="s">
        <v>416</v>
      </c>
      <c r="I58" s="111" t="s">
        <v>619</v>
      </c>
      <c r="J58" s="67" t="s">
        <v>254</v>
      </c>
      <c r="K58" s="129" t="s">
        <v>41</v>
      </c>
      <c r="L58" s="73">
        <v>42.47</v>
      </c>
      <c r="M58" s="72">
        <v>58.72</v>
      </c>
      <c r="N58" s="126">
        <v>42.47</v>
      </c>
      <c r="O58" s="75">
        <v>58.72</v>
      </c>
      <c r="P58" s="74">
        <v>42.22</v>
      </c>
      <c r="Q58" s="75">
        <v>58.37</v>
      </c>
      <c r="R58" s="74">
        <v>41.96</v>
      </c>
      <c r="S58" s="75">
        <v>58.01</v>
      </c>
      <c r="T58" s="74">
        <v>39.58</v>
      </c>
      <c r="U58" s="75">
        <v>54.72</v>
      </c>
      <c r="V58" s="74"/>
      <c r="W58" s="75"/>
      <c r="X58" s="76">
        <v>42.47</v>
      </c>
      <c r="Y58" s="66">
        <v>58.72</v>
      </c>
      <c r="Z58" s="76">
        <v>42.22</v>
      </c>
      <c r="AA58" s="66">
        <v>58.37</v>
      </c>
      <c r="AB58" s="76">
        <v>41.96</v>
      </c>
      <c r="AC58" s="66">
        <v>58.01</v>
      </c>
    </row>
    <row r="59" spans="1:29" ht="15" customHeight="1" x14ac:dyDescent="0.2">
      <c r="A59" s="8"/>
      <c r="B59" s="68" t="s">
        <v>942</v>
      </c>
      <c r="C59" s="68" t="s">
        <v>580</v>
      </c>
      <c r="D59" s="69" t="s">
        <v>724</v>
      </c>
      <c r="E59" s="69" t="s">
        <v>913</v>
      </c>
      <c r="F59" s="151" t="s">
        <v>1150</v>
      </c>
      <c r="G59" s="176" t="s">
        <v>285</v>
      </c>
      <c r="H59" s="152" t="s">
        <v>417</v>
      </c>
      <c r="I59" s="111" t="s">
        <v>620</v>
      </c>
      <c r="J59" s="67" t="s">
        <v>311</v>
      </c>
      <c r="K59" s="129" t="s">
        <v>42</v>
      </c>
      <c r="L59" s="73">
        <v>6.46</v>
      </c>
      <c r="M59" s="72">
        <v>8.93</v>
      </c>
      <c r="N59" s="126">
        <v>6.46</v>
      </c>
      <c r="O59" s="79">
        <v>8.93</v>
      </c>
      <c r="P59" s="78">
        <v>6.42</v>
      </c>
      <c r="Q59" s="79">
        <v>8.8800000000000008</v>
      </c>
      <c r="R59" s="71">
        <v>6.38</v>
      </c>
      <c r="S59" s="72">
        <v>8.82</v>
      </c>
      <c r="T59" s="74">
        <v>6.02</v>
      </c>
      <c r="U59" s="75">
        <v>8.32</v>
      </c>
      <c r="V59" s="74"/>
      <c r="W59" s="75"/>
      <c r="X59" s="80">
        <v>6.46</v>
      </c>
      <c r="Y59" s="66">
        <v>8.93</v>
      </c>
      <c r="Z59" s="80">
        <v>6.42</v>
      </c>
      <c r="AA59" s="66">
        <v>8.8800000000000008</v>
      </c>
      <c r="AB59" s="65">
        <v>6.38</v>
      </c>
      <c r="AC59" s="66">
        <v>8.82</v>
      </c>
    </row>
    <row r="60" spans="1:29" ht="15" customHeight="1" x14ac:dyDescent="0.2">
      <c r="A60" s="8"/>
      <c r="B60" s="68" t="s">
        <v>942</v>
      </c>
      <c r="C60" s="68" t="s">
        <v>580</v>
      </c>
      <c r="D60" s="69" t="s">
        <v>724</v>
      </c>
      <c r="E60" s="69" t="s">
        <v>913</v>
      </c>
      <c r="F60" s="151" t="s">
        <v>1150</v>
      </c>
      <c r="G60" s="179" t="s">
        <v>1056</v>
      </c>
      <c r="H60" s="178" t="s">
        <v>1059</v>
      </c>
      <c r="I60" s="111" t="s">
        <v>620</v>
      </c>
      <c r="J60" s="67" t="s">
        <v>311</v>
      </c>
      <c r="K60" s="129" t="s">
        <v>42</v>
      </c>
      <c r="L60" s="73">
        <v>6.46</v>
      </c>
      <c r="M60" s="72">
        <v>8.93</v>
      </c>
      <c r="N60" s="126">
        <v>6.46</v>
      </c>
      <c r="O60" s="79">
        <v>8.93</v>
      </c>
      <c r="P60" s="78">
        <v>6.42</v>
      </c>
      <c r="Q60" s="79">
        <v>8.8800000000000008</v>
      </c>
      <c r="R60" s="71">
        <v>6.38</v>
      </c>
      <c r="S60" s="72">
        <v>8.82</v>
      </c>
      <c r="T60" s="74">
        <v>6.02</v>
      </c>
      <c r="U60" s="75">
        <v>8.32</v>
      </c>
      <c r="V60" s="74"/>
      <c r="W60" s="75"/>
      <c r="X60" s="80">
        <v>6.46</v>
      </c>
      <c r="Y60" s="66">
        <v>8.93</v>
      </c>
      <c r="Z60" s="80">
        <v>6.42</v>
      </c>
      <c r="AA60" s="66">
        <v>8.8800000000000008</v>
      </c>
      <c r="AB60" s="65">
        <v>6.38</v>
      </c>
      <c r="AC60" s="66">
        <v>8.82</v>
      </c>
    </row>
    <row r="61" spans="1:29" ht="15" customHeight="1" x14ac:dyDescent="0.2">
      <c r="A61" s="8"/>
      <c r="B61" s="68" t="s">
        <v>942</v>
      </c>
      <c r="C61" s="68" t="s">
        <v>580</v>
      </c>
      <c r="D61" s="69" t="s">
        <v>725</v>
      </c>
      <c r="E61" s="69" t="s">
        <v>913</v>
      </c>
      <c r="F61" s="151" t="s">
        <v>1151</v>
      </c>
      <c r="G61" s="176" t="s">
        <v>287</v>
      </c>
      <c r="H61" s="152" t="s">
        <v>418</v>
      </c>
      <c r="I61" s="111" t="s">
        <v>620</v>
      </c>
      <c r="J61" s="67" t="s">
        <v>198</v>
      </c>
      <c r="K61" s="129" t="s">
        <v>42</v>
      </c>
      <c r="L61" s="74">
        <v>7.38</v>
      </c>
      <c r="M61" s="75">
        <v>10.199999999999999</v>
      </c>
      <c r="N61" s="126">
        <v>7.2</v>
      </c>
      <c r="O61" s="75">
        <v>9.9499999999999993</v>
      </c>
      <c r="P61" s="74">
        <v>7.16</v>
      </c>
      <c r="Q61" s="75">
        <v>9.9</v>
      </c>
      <c r="R61" s="74">
        <v>7.11</v>
      </c>
      <c r="S61" s="75">
        <v>9.83</v>
      </c>
      <c r="T61" s="74">
        <v>6.71</v>
      </c>
      <c r="U61" s="75">
        <v>9.2799999999999994</v>
      </c>
      <c r="V61" s="74"/>
      <c r="W61" s="75"/>
      <c r="X61" s="76">
        <v>7.2</v>
      </c>
      <c r="Y61" s="66">
        <v>9.9499999999999993</v>
      </c>
      <c r="Z61" s="76">
        <v>7.16</v>
      </c>
      <c r="AA61" s="66">
        <v>9.9</v>
      </c>
      <c r="AB61" s="76">
        <v>7.11</v>
      </c>
      <c r="AC61" s="66">
        <v>9.83</v>
      </c>
    </row>
    <row r="62" spans="1:29" ht="15" customHeight="1" x14ac:dyDescent="0.2">
      <c r="A62" s="8"/>
      <c r="B62" s="68" t="s">
        <v>942</v>
      </c>
      <c r="C62" s="68" t="s">
        <v>580</v>
      </c>
      <c r="D62" s="69" t="s">
        <v>726</v>
      </c>
      <c r="E62" s="69" t="s">
        <v>913</v>
      </c>
      <c r="F62" s="151" t="s">
        <v>1152</v>
      </c>
      <c r="G62" s="176" t="s">
        <v>286</v>
      </c>
      <c r="H62" s="152" t="s">
        <v>419</v>
      </c>
      <c r="I62" s="111" t="s">
        <v>620</v>
      </c>
      <c r="J62" s="67" t="s">
        <v>199</v>
      </c>
      <c r="K62" s="129" t="s">
        <v>42</v>
      </c>
      <c r="L62" s="74">
        <v>22.16</v>
      </c>
      <c r="M62" s="75">
        <v>30.63</v>
      </c>
      <c r="N62" s="126">
        <v>21.62</v>
      </c>
      <c r="O62" s="75">
        <v>29.89</v>
      </c>
      <c r="P62" s="74">
        <v>21.49</v>
      </c>
      <c r="Q62" s="75">
        <v>29.71</v>
      </c>
      <c r="R62" s="74">
        <v>21.36</v>
      </c>
      <c r="S62" s="75">
        <v>29.53</v>
      </c>
      <c r="T62" s="74">
        <v>20.149999999999999</v>
      </c>
      <c r="U62" s="75">
        <v>27.86</v>
      </c>
      <c r="V62" s="74"/>
      <c r="W62" s="75"/>
      <c r="X62" s="76">
        <v>21.62</v>
      </c>
      <c r="Y62" s="66">
        <v>29.89</v>
      </c>
      <c r="Z62" s="76">
        <v>21.49</v>
      </c>
      <c r="AA62" s="66">
        <v>29.71</v>
      </c>
      <c r="AB62" s="76">
        <v>21.36</v>
      </c>
      <c r="AC62" s="66">
        <v>29.53</v>
      </c>
    </row>
    <row r="63" spans="1:29" ht="15" customHeight="1" x14ac:dyDescent="0.2">
      <c r="A63" s="8"/>
      <c r="B63" s="68" t="s">
        <v>942</v>
      </c>
      <c r="C63" s="68" t="s">
        <v>580</v>
      </c>
      <c r="D63" s="69" t="s">
        <v>727</v>
      </c>
      <c r="E63" s="69" t="s">
        <v>913</v>
      </c>
      <c r="F63" s="151" t="s">
        <v>1153</v>
      </c>
      <c r="G63" s="176" t="s">
        <v>225</v>
      </c>
      <c r="H63" s="152" t="s">
        <v>420</v>
      </c>
      <c r="I63" s="111" t="s">
        <v>620</v>
      </c>
      <c r="J63" s="67" t="s">
        <v>227</v>
      </c>
      <c r="K63" s="129" t="s">
        <v>42</v>
      </c>
      <c r="L63" s="74">
        <v>10.26</v>
      </c>
      <c r="M63" s="75">
        <v>14.18</v>
      </c>
      <c r="N63" s="126">
        <v>10.01</v>
      </c>
      <c r="O63" s="75">
        <v>13.84</v>
      </c>
      <c r="P63" s="74">
        <v>9.9499999999999993</v>
      </c>
      <c r="Q63" s="75">
        <v>13.76</v>
      </c>
      <c r="R63" s="74">
        <v>9.89</v>
      </c>
      <c r="S63" s="75">
        <v>13.67</v>
      </c>
      <c r="T63" s="74">
        <v>9.33</v>
      </c>
      <c r="U63" s="75">
        <v>12.9</v>
      </c>
      <c r="V63" s="74"/>
      <c r="W63" s="75"/>
      <c r="X63" s="76">
        <v>10.01</v>
      </c>
      <c r="Y63" s="66">
        <v>13.84</v>
      </c>
      <c r="Z63" s="76">
        <v>9.9499999999999993</v>
      </c>
      <c r="AA63" s="66">
        <v>13.76</v>
      </c>
      <c r="AB63" s="76">
        <v>9.89</v>
      </c>
      <c r="AC63" s="66">
        <v>13.67</v>
      </c>
    </row>
    <row r="64" spans="1:29" ht="15" customHeight="1" x14ac:dyDescent="0.2">
      <c r="A64" s="8"/>
      <c r="B64" s="68" t="s">
        <v>942</v>
      </c>
      <c r="C64" s="68" t="s">
        <v>580</v>
      </c>
      <c r="D64" s="69" t="s">
        <v>728</v>
      </c>
      <c r="E64" s="69" t="s">
        <v>913</v>
      </c>
      <c r="F64" s="151" t="s">
        <v>1154</v>
      </c>
      <c r="G64" s="176" t="s">
        <v>224</v>
      </c>
      <c r="H64" s="152" t="s">
        <v>421</v>
      </c>
      <c r="I64" s="111" t="s">
        <v>620</v>
      </c>
      <c r="J64" s="67" t="s">
        <v>228</v>
      </c>
      <c r="K64" s="129" t="s">
        <v>42</v>
      </c>
      <c r="L64" s="74">
        <v>30.8</v>
      </c>
      <c r="M64" s="75">
        <v>42.58</v>
      </c>
      <c r="N64" s="126">
        <v>30.05</v>
      </c>
      <c r="O64" s="75">
        <v>41.54</v>
      </c>
      <c r="P64" s="74">
        <v>29.87</v>
      </c>
      <c r="Q64" s="75">
        <v>41.29</v>
      </c>
      <c r="R64" s="74">
        <v>29.69</v>
      </c>
      <c r="S64" s="75">
        <v>41.04</v>
      </c>
      <c r="T64" s="74">
        <v>28</v>
      </c>
      <c r="U64" s="75">
        <v>38.71</v>
      </c>
      <c r="V64" s="74"/>
      <c r="W64" s="75"/>
      <c r="X64" s="76">
        <v>30.05</v>
      </c>
      <c r="Y64" s="66">
        <v>41.54</v>
      </c>
      <c r="Z64" s="76">
        <v>29.87</v>
      </c>
      <c r="AA64" s="66">
        <v>41.29</v>
      </c>
      <c r="AB64" s="76">
        <v>29.69</v>
      </c>
      <c r="AC64" s="66">
        <v>41.04</v>
      </c>
    </row>
    <row r="65" spans="1:29" ht="15" customHeight="1" x14ac:dyDescent="0.2">
      <c r="A65" s="8"/>
      <c r="B65" s="68" t="s">
        <v>942</v>
      </c>
      <c r="C65" s="68" t="s">
        <v>580</v>
      </c>
      <c r="D65" s="69" t="s">
        <v>729</v>
      </c>
      <c r="E65" s="69" t="s">
        <v>913</v>
      </c>
      <c r="F65" s="151" t="s">
        <v>1155</v>
      </c>
      <c r="G65" s="176" t="s">
        <v>88</v>
      </c>
      <c r="H65" s="152" t="s">
        <v>422</v>
      </c>
      <c r="I65" s="111" t="s">
        <v>621</v>
      </c>
      <c r="J65" s="67" t="s">
        <v>298</v>
      </c>
      <c r="K65" s="129" t="s">
        <v>42</v>
      </c>
      <c r="L65" s="73">
        <v>15.88</v>
      </c>
      <c r="M65" s="72">
        <v>21.95</v>
      </c>
      <c r="N65" s="126">
        <v>15.88</v>
      </c>
      <c r="O65" s="72">
        <v>21.95</v>
      </c>
      <c r="P65" s="74">
        <v>15.78</v>
      </c>
      <c r="Q65" s="75">
        <v>21.81</v>
      </c>
      <c r="R65" s="74">
        <v>15.69</v>
      </c>
      <c r="S65" s="75">
        <v>21.69</v>
      </c>
      <c r="T65" s="74">
        <v>14.8</v>
      </c>
      <c r="U65" s="75">
        <v>20.46</v>
      </c>
      <c r="V65" s="74"/>
      <c r="W65" s="75"/>
      <c r="X65" s="76">
        <v>15.88</v>
      </c>
      <c r="Y65" s="66">
        <v>21.95</v>
      </c>
      <c r="Z65" s="76">
        <v>15.78</v>
      </c>
      <c r="AA65" s="66">
        <v>21.81</v>
      </c>
      <c r="AB65" s="76">
        <v>15.69</v>
      </c>
      <c r="AC65" s="66">
        <v>21.69</v>
      </c>
    </row>
    <row r="66" spans="1:29" ht="15" customHeight="1" x14ac:dyDescent="0.2">
      <c r="A66" s="8"/>
      <c r="B66" s="68" t="s">
        <v>942</v>
      </c>
      <c r="C66" s="68" t="s">
        <v>580</v>
      </c>
      <c r="D66" s="69" t="s">
        <v>730</v>
      </c>
      <c r="E66" s="69" t="s">
        <v>913</v>
      </c>
      <c r="F66" s="186" t="s">
        <v>1156</v>
      </c>
      <c r="G66" s="176" t="s">
        <v>284</v>
      </c>
      <c r="H66" s="152" t="s">
        <v>423</v>
      </c>
      <c r="I66" s="111" t="s">
        <v>621</v>
      </c>
      <c r="J66" s="67" t="s">
        <v>312</v>
      </c>
      <c r="K66" s="129" t="s">
        <v>42</v>
      </c>
      <c r="L66" s="73">
        <v>21.34</v>
      </c>
      <c r="M66" s="72">
        <v>29.5</v>
      </c>
      <c r="N66" s="126">
        <v>21.34</v>
      </c>
      <c r="O66" s="75">
        <v>29.5</v>
      </c>
      <c r="P66" s="74">
        <v>21.21</v>
      </c>
      <c r="Q66" s="75">
        <v>29.32</v>
      </c>
      <c r="R66" s="74">
        <v>21.08</v>
      </c>
      <c r="S66" s="75">
        <v>29.14</v>
      </c>
      <c r="T66" s="74">
        <v>19.88</v>
      </c>
      <c r="U66" s="75">
        <v>27.48</v>
      </c>
      <c r="V66" s="74"/>
      <c r="W66" s="75"/>
      <c r="X66" s="76">
        <v>21.34</v>
      </c>
      <c r="Y66" s="66">
        <v>29.5</v>
      </c>
      <c r="Z66" s="76">
        <v>21.21</v>
      </c>
      <c r="AA66" s="66">
        <v>29.32</v>
      </c>
      <c r="AB66" s="76">
        <v>21.08</v>
      </c>
      <c r="AC66" s="66">
        <v>29.14</v>
      </c>
    </row>
    <row r="67" spans="1:29" ht="15" customHeight="1" x14ac:dyDescent="0.2">
      <c r="A67" s="8"/>
      <c r="B67" s="68" t="s">
        <v>942</v>
      </c>
      <c r="C67" s="68" t="s">
        <v>580</v>
      </c>
      <c r="D67" s="69" t="s">
        <v>731</v>
      </c>
      <c r="E67" s="69" t="s">
        <v>913</v>
      </c>
      <c r="F67" s="151" t="s">
        <v>1157</v>
      </c>
      <c r="G67" s="176" t="s">
        <v>89</v>
      </c>
      <c r="H67" s="152" t="s">
        <v>424</v>
      </c>
      <c r="I67" s="111" t="s">
        <v>621</v>
      </c>
      <c r="J67" s="67" t="s">
        <v>152</v>
      </c>
      <c r="K67" s="129" t="s">
        <v>42</v>
      </c>
      <c r="L67" s="71">
        <v>31.06</v>
      </c>
      <c r="M67" s="71">
        <v>42.94</v>
      </c>
      <c r="N67" s="126">
        <v>30.3</v>
      </c>
      <c r="O67" s="72">
        <v>41.89</v>
      </c>
      <c r="P67" s="74">
        <v>30.12</v>
      </c>
      <c r="Q67" s="75">
        <v>41.64</v>
      </c>
      <c r="R67" s="74">
        <v>29.93</v>
      </c>
      <c r="S67" s="75">
        <v>41.38</v>
      </c>
      <c r="T67" s="74">
        <v>28.23</v>
      </c>
      <c r="U67" s="75">
        <v>39.03</v>
      </c>
      <c r="V67" s="74"/>
      <c r="W67" s="75"/>
      <c r="X67" s="76">
        <v>30.3</v>
      </c>
      <c r="Y67" s="66">
        <v>41.89</v>
      </c>
      <c r="Z67" s="76">
        <v>30.12</v>
      </c>
      <c r="AA67" s="66">
        <v>41.64</v>
      </c>
      <c r="AB67" s="76">
        <v>29.93</v>
      </c>
      <c r="AC67" s="66">
        <v>41.38</v>
      </c>
    </row>
    <row r="68" spans="1:29" s="180" customFormat="1" ht="15" customHeight="1" x14ac:dyDescent="0.2">
      <c r="A68" s="8"/>
      <c r="B68" s="68" t="s">
        <v>942</v>
      </c>
      <c r="C68" s="68" t="s">
        <v>581</v>
      </c>
      <c r="D68" s="69" t="s">
        <v>1075</v>
      </c>
      <c r="E68" s="69" t="s">
        <v>913</v>
      </c>
      <c r="F68" s="151" t="s">
        <v>1158</v>
      </c>
      <c r="G68" s="160">
        <v>3298460002</v>
      </c>
      <c r="H68" s="152" t="s">
        <v>1070</v>
      </c>
      <c r="I68" s="111" t="s">
        <v>1069</v>
      </c>
      <c r="J68" s="67" t="s">
        <v>1072</v>
      </c>
      <c r="K68" s="129" t="s">
        <v>1074</v>
      </c>
      <c r="L68" s="71">
        <v>31.51</v>
      </c>
      <c r="M68" s="175">
        <v>41.94</v>
      </c>
      <c r="N68" s="126">
        <v>30.62</v>
      </c>
      <c r="O68" s="72">
        <v>40.799999999999997</v>
      </c>
      <c r="P68" s="74">
        <v>30.41</v>
      </c>
      <c r="Q68" s="75">
        <v>40.520000000000003</v>
      </c>
      <c r="R68" s="74">
        <v>30.2</v>
      </c>
      <c r="S68" s="75">
        <v>40.25</v>
      </c>
      <c r="T68" s="74">
        <v>28.24</v>
      </c>
      <c r="U68" s="75">
        <v>37.72</v>
      </c>
      <c r="V68" s="74"/>
      <c r="W68" s="75"/>
      <c r="X68" s="76">
        <v>26.61</v>
      </c>
      <c r="Y68" s="66">
        <v>36.79</v>
      </c>
      <c r="Z68" s="76">
        <v>26.44</v>
      </c>
      <c r="AA68" s="66">
        <v>36.549999999999997</v>
      </c>
      <c r="AB68" s="76">
        <v>26.29</v>
      </c>
      <c r="AC68" s="66">
        <v>36.340000000000003</v>
      </c>
    </row>
    <row r="69" spans="1:29" s="180" customFormat="1" ht="15" customHeight="1" x14ac:dyDescent="0.2">
      <c r="A69" s="8"/>
      <c r="B69" s="68" t="s">
        <v>942</v>
      </c>
      <c r="C69" s="68" t="s">
        <v>581</v>
      </c>
      <c r="D69" s="69" t="s">
        <v>1076</v>
      </c>
      <c r="E69" s="69" t="s">
        <v>913</v>
      </c>
      <c r="F69" s="151" t="s">
        <v>1159</v>
      </c>
      <c r="G69" s="160">
        <v>3298460005</v>
      </c>
      <c r="H69" s="152" t="s">
        <v>1071</v>
      </c>
      <c r="I69" s="111" t="s">
        <v>1069</v>
      </c>
      <c r="J69" s="67" t="s">
        <v>1073</v>
      </c>
      <c r="K69" s="129" t="s">
        <v>1074</v>
      </c>
      <c r="L69" s="71">
        <v>63.02</v>
      </c>
      <c r="M69" s="175">
        <v>83.88</v>
      </c>
      <c r="N69" s="126">
        <v>61.24</v>
      </c>
      <c r="O69" s="72">
        <v>81.59</v>
      </c>
      <c r="P69" s="74">
        <v>60.81</v>
      </c>
      <c r="Q69" s="75">
        <v>81.040000000000006</v>
      </c>
      <c r="R69" s="74">
        <v>60.39</v>
      </c>
      <c r="S69" s="75">
        <v>80.5</v>
      </c>
      <c r="T69" s="74">
        <v>56.48</v>
      </c>
      <c r="U69" s="75">
        <v>75.45</v>
      </c>
      <c r="V69" s="74"/>
      <c r="W69" s="75"/>
      <c r="X69" s="76">
        <v>53.21</v>
      </c>
      <c r="Y69" s="66">
        <v>73.56</v>
      </c>
      <c r="Z69" s="76">
        <v>52.89</v>
      </c>
      <c r="AA69" s="66">
        <v>73.12</v>
      </c>
      <c r="AB69" s="76">
        <v>52.57</v>
      </c>
      <c r="AC69" s="66">
        <v>72.67</v>
      </c>
    </row>
    <row r="70" spans="1:29" ht="15" customHeight="1" x14ac:dyDescent="0.2">
      <c r="A70" s="8"/>
      <c r="B70" s="68" t="s">
        <v>942</v>
      </c>
      <c r="C70" s="68" t="s">
        <v>580</v>
      </c>
      <c r="D70" s="69" t="s">
        <v>732</v>
      </c>
      <c r="E70" s="69" t="s">
        <v>913</v>
      </c>
      <c r="F70" s="151" t="s">
        <v>1160</v>
      </c>
      <c r="G70" s="176" t="s">
        <v>280</v>
      </c>
      <c r="H70" s="152" t="s">
        <v>425</v>
      </c>
      <c r="I70" s="111" t="s">
        <v>622</v>
      </c>
      <c r="J70" s="67" t="s">
        <v>182</v>
      </c>
      <c r="K70" s="129" t="s">
        <v>623</v>
      </c>
      <c r="L70" s="74">
        <v>11.88</v>
      </c>
      <c r="M70" s="75">
        <v>16.420000000000002</v>
      </c>
      <c r="N70" s="126">
        <v>11.59</v>
      </c>
      <c r="O70" s="75">
        <v>16.02</v>
      </c>
      <c r="P70" s="74">
        <v>11.52</v>
      </c>
      <c r="Q70" s="75">
        <v>15.93</v>
      </c>
      <c r="R70" s="74">
        <v>11.45</v>
      </c>
      <c r="S70" s="75">
        <v>15.83</v>
      </c>
      <c r="T70" s="74">
        <v>10.8</v>
      </c>
      <c r="U70" s="75">
        <v>14.93</v>
      </c>
      <c r="V70" s="74"/>
      <c r="W70" s="75"/>
      <c r="X70" s="76">
        <v>11.59</v>
      </c>
      <c r="Y70" s="66">
        <v>16.02</v>
      </c>
      <c r="Z70" s="76">
        <v>11.52</v>
      </c>
      <c r="AA70" s="66">
        <v>15.93</v>
      </c>
      <c r="AB70" s="76">
        <v>11.45</v>
      </c>
      <c r="AC70" s="66">
        <v>15.83</v>
      </c>
    </row>
    <row r="71" spans="1:29" ht="15" customHeight="1" x14ac:dyDescent="0.2">
      <c r="A71" s="8"/>
      <c r="B71" s="68" t="s">
        <v>942</v>
      </c>
      <c r="C71" s="68" t="s">
        <v>580</v>
      </c>
      <c r="D71" s="69" t="s">
        <v>733</v>
      </c>
      <c r="E71" s="69" t="s">
        <v>913</v>
      </c>
      <c r="F71" s="151" t="s">
        <v>1161</v>
      </c>
      <c r="G71" s="176" t="s">
        <v>278</v>
      </c>
      <c r="H71" s="152" t="s">
        <v>426</v>
      </c>
      <c r="I71" s="111" t="s">
        <v>622</v>
      </c>
      <c r="J71" s="67" t="s">
        <v>183</v>
      </c>
      <c r="K71" s="129" t="s">
        <v>623</v>
      </c>
      <c r="L71" s="71">
        <v>23.86</v>
      </c>
      <c r="M71" s="71">
        <v>32.99</v>
      </c>
      <c r="N71" s="126">
        <v>23.28</v>
      </c>
      <c r="O71" s="72">
        <v>32.18</v>
      </c>
      <c r="P71" s="74">
        <v>23.14</v>
      </c>
      <c r="Q71" s="75">
        <v>31.99</v>
      </c>
      <c r="R71" s="74">
        <v>23</v>
      </c>
      <c r="S71" s="75">
        <v>31.8</v>
      </c>
      <c r="T71" s="74">
        <v>21.69</v>
      </c>
      <c r="U71" s="75">
        <v>29.99</v>
      </c>
      <c r="V71" s="74"/>
      <c r="W71" s="75"/>
      <c r="X71" s="76">
        <v>23.28</v>
      </c>
      <c r="Y71" s="66">
        <v>32.18</v>
      </c>
      <c r="Z71" s="76">
        <v>23.14</v>
      </c>
      <c r="AA71" s="66">
        <v>31.99</v>
      </c>
      <c r="AB71" s="76">
        <v>23</v>
      </c>
      <c r="AC71" s="66">
        <v>31.8</v>
      </c>
    </row>
    <row r="72" spans="1:29" ht="15" customHeight="1" x14ac:dyDescent="0.2">
      <c r="A72" s="8"/>
      <c r="B72" s="68" t="s">
        <v>942</v>
      </c>
      <c r="C72" s="68" t="s">
        <v>580</v>
      </c>
      <c r="D72" s="69" t="s">
        <v>735</v>
      </c>
      <c r="E72" s="69" t="s">
        <v>913</v>
      </c>
      <c r="F72" s="151" t="s">
        <v>1163</v>
      </c>
      <c r="G72" s="176" t="s">
        <v>279</v>
      </c>
      <c r="H72" s="152" t="s">
        <v>428</v>
      </c>
      <c r="I72" s="111" t="s">
        <v>622</v>
      </c>
      <c r="J72" s="67" t="s">
        <v>184</v>
      </c>
      <c r="K72" s="129" t="s">
        <v>623</v>
      </c>
      <c r="L72" s="71">
        <v>30.99</v>
      </c>
      <c r="M72" s="71">
        <v>42.84</v>
      </c>
      <c r="N72" s="126">
        <v>30.24</v>
      </c>
      <c r="O72" s="72">
        <v>41.8</v>
      </c>
      <c r="P72" s="74">
        <v>30.05</v>
      </c>
      <c r="Q72" s="75">
        <v>41.54</v>
      </c>
      <c r="R72" s="74">
        <v>29.87</v>
      </c>
      <c r="S72" s="75">
        <v>41.29</v>
      </c>
      <c r="T72" s="74">
        <v>28.17</v>
      </c>
      <c r="U72" s="75">
        <v>38.94</v>
      </c>
      <c r="V72" s="74"/>
      <c r="W72" s="75"/>
      <c r="X72" s="76">
        <v>30.24</v>
      </c>
      <c r="Y72" s="66">
        <v>41.8</v>
      </c>
      <c r="Z72" s="76">
        <v>30.05</v>
      </c>
      <c r="AA72" s="66">
        <v>41.54</v>
      </c>
      <c r="AB72" s="76">
        <v>29.87</v>
      </c>
      <c r="AC72" s="66">
        <v>41.29</v>
      </c>
    </row>
    <row r="73" spans="1:29" ht="15" customHeight="1" x14ac:dyDescent="0.2">
      <c r="A73" s="8"/>
      <c r="B73" s="68" t="s">
        <v>942</v>
      </c>
      <c r="C73" s="68" t="s">
        <v>580</v>
      </c>
      <c r="D73" s="69" t="s">
        <v>736</v>
      </c>
      <c r="E73" s="69" t="s">
        <v>913</v>
      </c>
      <c r="F73" s="151" t="s">
        <v>1164</v>
      </c>
      <c r="G73" s="176" t="s">
        <v>226</v>
      </c>
      <c r="H73" s="152" t="s">
        <v>429</v>
      </c>
      <c r="I73" s="111" t="s">
        <v>622</v>
      </c>
      <c r="J73" s="67" t="s">
        <v>223</v>
      </c>
      <c r="K73" s="129" t="s">
        <v>623</v>
      </c>
      <c r="L73" s="74">
        <v>53.25</v>
      </c>
      <c r="M73" s="75">
        <v>73.62</v>
      </c>
      <c r="N73" s="126">
        <v>51.95</v>
      </c>
      <c r="O73" s="75">
        <v>71.819999999999993</v>
      </c>
      <c r="P73" s="74">
        <v>51.64</v>
      </c>
      <c r="Q73" s="75">
        <v>71.39</v>
      </c>
      <c r="R73" s="74">
        <v>51.32</v>
      </c>
      <c r="S73" s="75">
        <v>70.95</v>
      </c>
      <c r="T73" s="74">
        <v>48.41</v>
      </c>
      <c r="U73" s="75">
        <v>66.92</v>
      </c>
      <c r="V73" s="74"/>
      <c r="W73" s="75"/>
      <c r="X73" s="76">
        <v>51.95</v>
      </c>
      <c r="Y73" s="66">
        <v>71.819999999999993</v>
      </c>
      <c r="Z73" s="76">
        <v>51.64</v>
      </c>
      <c r="AA73" s="66">
        <v>71.39</v>
      </c>
      <c r="AB73" s="76">
        <v>51.32</v>
      </c>
      <c r="AC73" s="66">
        <v>70.95</v>
      </c>
    </row>
    <row r="74" spans="1:29" ht="15" customHeight="1" x14ac:dyDescent="0.2">
      <c r="A74" s="8"/>
      <c r="B74" s="68" t="s">
        <v>942</v>
      </c>
      <c r="C74" s="68" t="s">
        <v>580</v>
      </c>
      <c r="D74" s="69" t="s">
        <v>737</v>
      </c>
      <c r="E74" s="69" t="s">
        <v>913</v>
      </c>
      <c r="F74" s="151" t="s">
        <v>1165</v>
      </c>
      <c r="G74" s="160" t="s">
        <v>180</v>
      </c>
      <c r="H74" s="152" t="s">
        <v>430</v>
      </c>
      <c r="I74" s="111" t="s">
        <v>624</v>
      </c>
      <c r="J74" s="67" t="s">
        <v>118</v>
      </c>
      <c r="K74" s="129" t="s">
        <v>56</v>
      </c>
      <c r="L74" s="74">
        <v>22.66</v>
      </c>
      <c r="M74" s="75">
        <v>31.33</v>
      </c>
      <c r="N74" s="126">
        <v>22.11</v>
      </c>
      <c r="O74" s="75">
        <v>30.57</v>
      </c>
      <c r="P74" s="74">
        <v>21.98</v>
      </c>
      <c r="Q74" s="75">
        <v>30.39</v>
      </c>
      <c r="R74" s="71">
        <v>21.84</v>
      </c>
      <c r="S74" s="72">
        <v>30.19</v>
      </c>
      <c r="T74" s="74">
        <v>20.6</v>
      </c>
      <c r="U74" s="75">
        <v>28.48</v>
      </c>
      <c r="V74" s="74"/>
      <c r="W74" s="75"/>
      <c r="X74" s="76">
        <v>22.11</v>
      </c>
      <c r="Y74" s="66">
        <v>30.57</v>
      </c>
      <c r="Z74" s="76">
        <v>21.98</v>
      </c>
      <c r="AA74" s="66">
        <v>30.39</v>
      </c>
      <c r="AB74" s="65">
        <v>21.84</v>
      </c>
      <c r="AC74" s="66">
        <v>30.19</v>
      </c>
    </row>
    <row r="75" spans="1:29" ht="15" customHeight="1" x14ac:dyDescent="0.2">
      <c r="A75" s="8"/>
      <c r="B75" s="68" t="s">
        <v>942</v>
      </c>
      <c r="C75" s="68" t="s">
        <v>580</v>
      </c>
      <c r="D75" s="69" t="s">
        <v>738</v>
      </c>
      <c r="E75" s="69" t="s">
        <v>913</v>
      </c>
      <c r="F75" s="151" t="s">
        <v>1166</v>
      </c>
      <c r="G75" s="160" t="s">
        <v>200</v>
      </c>
      <c r="H75" s="152" t="s">
        <v>431</v>
      </c>
      <c r="I75" s="111" t="s">
        <v>624</v>
      </c>
      <c r="J75" s="67" t="s">
        <v>119</v>
      </c>
      <c r="K75" s="129" t="s">
        <v>56</v>
      </c>
      <c r="L75" s="74">
        <v>45.08</v>
      </c>
      <c r="M75" s="75">
        <v>62.32</v>
      </c>
      <c r="N75" s="126">
        <v>43.98</v>
      </c>
      <c r="O75" s="75">
        <v>60.8</v>
      </c>
      <c r="P75" s="74">
        <v>43.71</v>
      </c>
      <c r="Q75" s="75">
        <v>60.43</v>
      </c>
      <c r="R75" s="74">
        <v>43.45</v>
      </c>
      <c r="S75" s="75">
        <v>60.07</v>
      </c>
      <c r="T75" s="74">
        <v>40.98</v>
      </c>
      <c r="U75" s="75">
        <v>56.65</v>
      </c>
      <c r="V75" s="74"/>
      <c r="W75" s="75"/>
      <c r="X75" s="76">
        <v>43.98</v>
      </c>
      <c r="Y75" s="66">
        <v>60.8</v>
      </c>
      <c r="Z75" s="76">
        <v>43.71</v>
      </c>
      <c r="AA75" s="66">
        <v>60.43</v>
      </c>
      <c r="AB75" s="76">
        <v>43.45</v>
      </c>
      <c r="AC75" s="66">
        <v>60.07</v>
      </c>
    </row>
    <row r="76" spans="1:29" ht="15" customHeight="1" x14ac:dyDescent="0.2">
      <c r="A76" s="8"/>
      <c r="B76" s="68" t="s">
        <v>942</v>
      </c>
      <c r="C76" s="68" t="s">
        <v>580</v>
      </c>
      <c r="D76" s="69" t="s">
        <v>739</v>
      </c>
      <c r="E76" s="69" t="s">
        <v>913</v>
      </c>
      <c r="F76" s="151" t="s">
        <v>1167</v>
      </c>
      <c r="G76" s="160" t="s">
        <v>983</v>
      </c>
      <c r="H76" s="152" t="s">
        <v>432</v>
      </c>
      <c r="I76" s="111" t="s">
        <v>625</v>
      </c>
      <c r="J76" s="67" t="s">
        <v>323</v>
      </c>
      <c r="K76" s="129" t="s">
        <v>332</v>
      </c>
      <c r="L76" s="74">
        <v>60.17</v>
      </c>
      <c r="M76" s="75">
        <v>83.18</v>
      </c>
      <c r="N76" s="126">
        <v>58.7</v>
      </c>
      <c r="O76" s="75">
        <v>81.150000000000006</v>
      </c>
      <c r="P76" s="74">
        <v>58.34</v>
      </c>
      <c r="Q76" s="75">
        <v>80.650000000000006</v>
      </c>
      <c r="R76" s="74">
        <v>57.99</v>
      </c>
      <c r="S76" s="75">
        <v>80.17</v>
      </c>
      <c r="T76" s="74">
        <v>54.7</v>
      </c>
      <c r="U76" s="75">
        <v>75.62</v>
      </c>
      <c r="V76" s="74"/>
      <c r="W76" s="75"/>
      <c r="X76" s="76">
        <v>58.7</v>
      </c>
      <c r="Y76" s="66">
        <v>81.150000000000006</v>
      </c>
      <c r="Z76" s="76">
        <v>58.34</v>
      </c>
      <c r="AA76" s="66">
        <v>80.650000000000006</v>
      </c>
      <c r="AB76" s="76">
        <v>57.99</v>
      </c>
      <c r="AC76" s="66">
        <v>80.17</v>
      </c>
    </row>
    <row r="77" spans="1:29" ht="15" customHeight="1" x14ac:dyDescent="0.2">
      <c r="A77" s="8"/>
      <c r="B77" s="68" t="s">
        <v>942</v>
      </c>
      <c r="C77" s="68" t="s">
        <v>580</v>
      </c>
      <c r="D77" s="69" t="s">
        <v>740</v>
      </c>
      <c r="E77" s="69" t="s">
        <v>913</v>
      </c>
      <c r="F77" s="151" t="s">
        <v>1168</v>
      </c>
      <c r="G77" s="160" t="s">
        <v>984</v>
      </c>
      <c r="H77" s="152" t="s">
        <v>433</v>
      </c>
      <c r="I77" s="111" t="s">
        <v>625</v>
      </c>
      <c r="J77" s="67" t="s">
        <v>324</v>
      </c>
      <c r="K77" s="129" t="s">
        <v>332</v>
      </c>
      <c r="L77" s="74">
        <v>92.27</v>
      </c>
      <c r="M77" s="75">
        <v>127.56</v>
      </c>
      <c r="N77" s="126">
        <v>90.02</v>
      </c>
      <c r="O77" s="72">
        <v>124.45</v>
      </c>
      <c r="P77" s="74">
        <v>89.47</v>
      </c>
      <c r="Q77" s="75">
        <v>123.69</v>
      </c>
      <c r="R77" s="74">
        <v>88.94</v>
      </c>
      <c r="S77" s="75">
        <v>122.95</v>
      </c>
      <c r="T77" s="74">
        <v>83.88</v>
      </c>
      <c r="U77" s="75">
        <v>115.96</v>
      </c>
      <c r="V77" s="74"/>
      <c r="W77" s="75"/>
      <c r="X77" s="76">
        <v>90.02</v>
      </c>
      <c r="Y77" s="66">
        <v>124.45</v>
      </c>
      <c r="Z77" s="76">
        <v>89.47</v>
      </c>
      <c r="AA77" s="66">
        <v>123.69</v>
      </c>
      <c r="AB77" s="76">
        <v>88.94</v>
      </c>
      <c r="AC77" s="66">
        <v>122.95</v>
      </c>
    </row>
    <row r="78" spans="1:29" ht="15" customHeight="1" x14ac:dyDescent="0.2">
      <c r="A78" s="8"/>
      <c r="B78" s="68" t="s">
        <v>942</v>
      </c>
      <c r="C78" s="68" t="s">
        <v>580</v>
      </c>
      <c r="D78" s="69" t="s">
        <v>741</v>
      </c>
      <c r="E78" s="69" t="s">
        <v>913</v>
      </c>
      <c r="F78" s="151" t="s">
        <v>1169</v>
      </c>
      <c r="G78" s="160" t="s">
        <v>178</v>
      </c>
      <c r="H78" s="152" t="s">
        <v>434</v>
      </c>
      <c r="I78" s="111" t="s">
        <v>626</v>
      </c>
      <c r="J78" s="67" t="s">
        <v>288</v>
      </c>
      <c r="K78" s="129" t="s">
        <v>336</v>
      </c>
      <c r="L78" s="74">
        <v>42.36</v>
      </c>
      <c r="M78" s="75">
        <v>58.56</v>
      </c>
      <c r="N78" s="126">
        <v>41.33</v>
      </c>
      <c r="O78" s="72">
        <v>57.14</v>
      </c>
      <c r="P78" s="74">
        <v>41.08</v>
      </c>
      <c r="Q78" s="75">
        <v>56.79</v>
      </c>
      <c r="R78" s="71">
        <v>40.83</v>
      </c>
      <c r="S78" s="72">
        <v>56.45</v>
      </c>
      <c r="T78" s="74">
        <v>38.51</v>
      </c>
      <c r="U78" s="75">
        <v>53.24</v>
      </c>
      <c r="V78" s="74"/>
      <c r="W78" s="75"/>
      <c r="X78" s="76">
        <v>41.33</v>
      </c>
      <c r="Y78" s="66">
        <v>57.14</v>
      </c>
      <c r="Z78" s="76">
        <v>41.08</v>
      </c>
      <c r="AA78" s="66">
        <v>56.79</v>
      </c>
      <c r="AB78" s="65">
        <v>40.83</v>
      </c>
      <c r="AC78" s="66">
        <v>56.45</v>
      </c>
    </row>
    <row r="79" spans="1:29" ht="15" customHeight="1" x14ac:dyDescent="0.2">
      <c r="A79" s="8"/>
      <c r="B79" s="68" t="s">
        <v>942</v>
      </c>
      <c r="C79" s="68" t="s">
        <v>580</v>
      </c>
      <c r="D79" s="69" t="s">
        <v>742</v>
      </c>
      <c r="E79" s="69" t="s">
        <v>913</v>
      </c>
      <c r="F79" s="151" t="s">
        <v>1170</v>
      </c>
      <c r="G79" s="160" t="s">
        <v>191</v>
      </c>
      <c r="H79" s="152" t="s">
        <v>435</v>
      </c>
      <c r="I79" s="111" t="s">
        <v>627</v>
      </c>
      <c r="J79" s="67" t="s">
        <v>255</v>
      </c>
      <c r="K79" s="129" t="s">
        <v>40</v>
      </c>
      <c r="L79" s="73">
        <v>10.45</v>
      </c>
      <c r="M79" s="72">
        <v>14.45</v>
      </c>
      <c r="N79" s="126">
        <v>10.45</v>
      </c>
      <c r="O79" s="75">
        <v>14.45</v>
      </c>
      <c r="P79" s="74">
        <v>10.39</v>
      </c>
      <c r="Q79" s="75">
        <v>14.36</v>
      </c>
      <c r="R79" s="74">
        <v>10.33</v>
      </c>
      <c r="S79" s="75">
        <v>14.28</v>
      </c>
      <c r="T79" s="74">
        <v>9.74</v>
      </c>
      <c r="U79" s="75">
        <v>13.46</v>
      </c>
      <c r="V79" s="74"/>
      <c r="W79" s="75"/>
      <c r="X79" s="76">
        <v>10.45</v>
      </c>
      <c r="Y79" s="66">
        <v>14.45</v>
      </c>
      <c r="Z79" s="76">
        <v>10.39</v>
      </c>
      <c r="AA79" s="66">
        <v>14.36</v>
      </c>
      <c r="AB79" s="76">
        <v>10.33</v>
      </c>
      <c r="AC79" s="66">
        <v>14.28</v>
      </c>
    </row>
    <row r="80" spans="1:29" ht="15" customHeight="1" x14ac:dyDescent="0.2">
      <c r="A80" s="8"/>
      <c r="B80" s="68" t="s">
        <v>942</v>
      </c>
      <c r="C80" s="68" t="s">
        <v>580</v>
      </c>
      <c r="D80" s="69" t="s">
        <v>743</v>
      </c>
      <c r="E80" s="69" t="s">
        <v>913</v>
      </c>
      <c r="F80" s="151" t="s">
        <v>1171</v>
      </c>
      <c r="G80" s="160" t="s">
        <v>90</v>
      </c>
      <c r="H80" s="152" t="s">
        <v>436</v>
      </c>
      <c r="I80" s="111" t="s">
        <v>627</v>
      </c>
      <c r="J80" s="67" t="s">
        <v>256</v>
      </c>
      <c r="K80" s="129" t="s">
        <v>40</v>
      </c>
      <c r="L80" s="73">
        <v>15.67</v>
      </c>
      <c r="M80" s="72">
        <v>21.66</v>
      </c>
      <c r="N80" s="126">
        <v>15.67</v>
      </c>
      <c r="O80" s="75">
        <v>21.66</v>
      </c>
      <c r="P80" s="74">
        <v>15.58</v>
      </c>
      <c r="Q80" s="75">
        <v>21.54</v>
      </c>
      <c r="R80" s="71">
        <v>15.48</v>
      </c>
      <c r="S80" s="72">
        <v>21.4</v>
      </c>
      <c r="T80" s="74">
        <v>14.6</v>
      </c>
      <c r="U80" s="75">
        <v>20.18</v>
      </c>
      <c r="V80" s="74"/>
      <c r="W80" s="75"/>
      <c r="X80" s="76">
        <v>15.67</v>
      </c>
      <c r="Y80" s="66">
        <v>21.66</v>
      </c>
      <c r="Z80" s="76">
        <v>15.58</v>
      </c>
      <c r="AA80" s="66">
        <v>21.54</v>
      </c>
      <c r="AB80" s="65">
        <v>15.48</v>
      </c>
      <c r="AC80" s="66">
        <v>21.4</v>
      </c>
    </row>
    <row r="81" spans="1:29" ht="15" customHeight="1" x14ac:dyDescent="0.2">
      <c r="A81" s="8"/>
      <c r="B81" s="68" t="s">
        <v>942</v>
      </c>
      <c r="C81" s="68" t="s">
        <v>580</v>
      </c>
      <c r="D81" s="69" t="s">
        <v>744</v>
      </c>
      <c r="E81" s="69" t="s">
        <v>913</v>
      </c>
      <c r="F81" s="151" t="s">
        <v>1172</v>
      </c>
      <c r="G81" s="160" t="s">
        <v>91</v>
      </c>
      <c r="H81" s="152" t="s">
        <v>437</v>
      </c>
      <c r="I81" s="111" t="s">
        <v>627</v>
      </c>
      <c r="J81" s="67" t="s">
        <v>257</v>
      </c>
      <c r="K81" s="129" t="s">
        <v>40</v>
      </c>
      <c r="L81" s="73">
        <v>30.97</v>
      </c>
      <c r="M81" s="72">
        <v>42.81</v>
      </c>
      <c r="N81" s="126">
        <v>30.97</v>
      </c>
      <c r="O81" s="75">
        <v>42.81</v>
      </c>
      <c r="P81" s="74">
        <v>30.78</v>
      </c>
      <c r="Q81" s="75">
        <v>42.55</v>
      </c>
      <c r="R81" s="74">
        <v>30.6</v>
      </c>
      <c r="S81" s="75">
        <v>42.3</v>
      </c>
      <c r="T81" s="74">
        <v>28.86</v>
      </c>
      <c r="U81" s="75">
        <v>39.9</v>
      </c>
      <c r="V81" s="74"/>
      <c r="W81" s="75"/>
      <c r="X81" s="76">
        <v>30.97</v>
      </c>
      <c r="Y81" s="66">
        <v>42.81</v>
      </c>
      <c r="Z81" s="76">
        <v>30.78</v>
      </c>
      <c r="AA81" s="66">
        <v>42.55</v>
      </c>
      <c r="AB81" s="76">
        <v>30.6</v>
      </c>
      <c r="AC81" s="66">
        <v>42.3</v>
      </c>
    </row>
    <row r="82" spans="1:29" ht="15" customHeight="1" x14ac:dyDescent="0.2">
      <c r="A82" s="8"/>
      <c r="B82" s="68" t="s">
        <v>942</v>
      </c>
      <c r="C82" s="68" t="s">
        <v>580</v>
      </c>
      <c r="D82" s="69" t="s">
        <v>745</v>
      </c>
      <c r="E82" s="69" t="s">
        <v>913</v>
      </c>
      <c r="F82" s="151" t="s">
        <v>1173</v>
      </c>
      <c r="G82" s="176" t="s">
        <v>98</v>
      </c>
      <c r="H82" s="152" t="s">
        <v>438</v>
      </c>
      <c r="I82" s="111" t="s">
        <v>628</v>
      </c>
      <c r="J82" s="67" t="s">
        <v>99</v>
      </c>
      <c r="K82" s="129" t="s">
        <v>629</v>
      </c>
      <c r="L82" s="74">
        <v>121.67</v>
      </c>
      <c r="M82" s="75">
        <v>168.2</v>
      </c>
      <c r="N82" s="126">
        <v>118.7</v>
      </c>
      <c r="O82" s="75">
        <v>164.1</v>
      </c>
      <c r="P82" s="74">
        <v>117.98</v>
      </c>
      <c r="Q82" s="75">
        <v>163.1</v>
      </c>
      <c r="R82" s="71">
        <v>117.27</v>
      </c>
      <c r="S82" s="72">
        <v>162.12</v>
      </c>
      <c r="T82" s="74">
        <v>110.61</v>
      </c>
      <c r="U82" s="75">
        <v>152.91</v>
      </c>
      <c r="V82" s="74"/>
      <c r="W82" s="75"/>
      <c r="X82" s="76">
        <v>118.7</v>
      </c>
      <c r="Y82" s="66">
        <v>164.1</v>
      </c>
      <c r="Z82" s="76">
        <v>117.98</v>
      </c>
      <c r="AA82" s="66">
        <v>163.1</v>
      </c>
      <c r="AB82" s="65">
        <v>117.27</v>
      </c>
      <c r="AC82" s="66">
        <v>162.12</v>
      </c>
    </row>
    <row r="83" spans="1:29" ht="15" customHeight="1" x14ac:dyDescent="0.2">
      <c r="A83" s="8"/>
      <c r="B83" s="68" t="s">
        <v>942</v>
      </c>
      <c r="C83" s="68" t="s">
        <v>580</v>
      </c>
      <c r="D83" s="69" t="s">
        <v>1310</v>
      </c>
      <c r="E83" s="69" t="s">
        <v>913</v>
      </c>
      <c r="F83" s="151" t="s">
        <v>1311</v>
      </c>
      <c r="G83" s="160">
        <v>3390160003</v>
      </c>
      <c r="H83" s="152" t="s">
        <v>1314</v>
      </c>
      <c r="I83" s="111" t="s">
        <v>630</v>
      </c>
      <c r="J83" s="67" t="s">
        <v>1315</v>
      </c>
      <c r="K83" s="129" t="s">
        <v>631</v>
      </c>
      <c r="L83" s="74">
        <v>19.62</v>
      </c>
      <c r="M83" s="75">
        <v>27.12</v>
      </c>
      <c r="N83" s="126">
        <v>19.149999999999999</v>
      </c>
      <c r="O83" s="75">
        <v>26.47</v>
      </c>
      <c r="P83" s="74">
        <v>19.03</v>
      </c>
      <c r="Q83" s="75">
        <v>26.31</v>
      </c>
      <c r="R83" s="71">
        <v>18.91</v>
      </c>
      <c r="S83" s="72">
        <v>26.14</v>
      </c>
      <c r="T83" s="74">
        <v>17.84</v>
      </c>
      <c r="U83" s="75">
        <v>24.66</v>
      </c>
      <c r="V83" s="74"/>
      <c r="W83" s="75"/>
      <c r="X83" s="76">
        <v>19.149999999999999</v>
      </c>
      <c r="Y83" s="66">
        <v>26.47</v>
      </c>
      <c r="Z83" s="76">
        <v>19.03</v>
      </c>
      <c r="AA83" s="66">
        <v>26.31</v>
      </c>
      <c r="AB83" s="65">
        <v>18.91</v>
      </c>
      <c r="AC83" s="66">
        <v>26.14</v>
      </c>
    </row>
    <row r="84" spans="1:29" ht="15" customHeight="1" x14ac:dyDescent="0.2">
      <c r="A84" s="8"/>
      <c r="B84" s="68" t="s">
        <v>942</v>
      </c>
      <c r="C84" s="68" t="s">
        <v>580</v>
      </c>
      <c r="D84" s="69" t="s">
        <v>1312</v>
      </c>
      <c r="E84" s="69" t="s">
        <v>913</v>
      </c>
      <c r="F84" s="151" t="s">
        <v>1313</v>
      </c>
      <c r="G84" s="160">
        <v>3390160004</v>
      </c>
      <c r="H84" s="152" t="s">
        <v>1316</v>
      </c>
      <c r="I84" s="111" t="s">
        <v>630</v>
      </c>
      <c r="J84" s="67" t="s">
        <v>1317</v>
      </c>
      <c r="K84" s="129" t="s">
        <v>631</v>
      </c>
      <c r="L84" s="74">
        <v>38.200000000000003</v>
      </c>
      <c r="M84" s="75">
        <v>52.81</v>
      </c>
      <c r="N84" s="126">
        <v>37.270000000000003</v>
      </c>
      <c r="O84" s="75">
        <v>51.52</v>
      </c>
      <c r="P84" s="74">
        <v>37.04</v>
      </c>
      <c r="Q84" s="75">
        <v>51.21</v>
      </c>
      <c r="R84" s="71">
        <v>36.82</v>
      </c>
      <c r="S84" s="72">
        <v>50.9</v>
      </c>
      <c r="T84" s="74">
        <v>34.729999999999997</v>
      </c>
      <c r="U84" s="75">
        <v>48.01</v>
      </c>
      <c r="V84" s="74"/>
      <c r="W84" s="75"/>
      <c r="X84" s="76">
        <v>37.270000000000003</v>
      </c>
      <c r="Y84" s="66">
        <v>51.52</v>
      </c>
      <c r="Z84" s="76">
        <v>37.04</v>
      </c>
      <c r="AA84" s="66">
        <v>51.21</v>
      </c>
      <c r="AB84" s="65">
        <v>36.82</v>
      </c>
      <c r="AC84" s="66">
        <v>50.9</v>
      </c>
    </row>
    <row r="85" spans="1:29" ht="15" customHeight="1" x14ac:dyDescent="0.2">
      <c r="A85" s="2"/>
      <c r="B85" s="68" t="s">
        <v>582</v>
      </c>
      <c r="C85" s="68" t="s">
        <v>580</v>
      </c>
      <c r="D85" s="69" t="s">
        <v>746</v>
      </c>
      <c r="E85" s="69" t="s">
        <v>913</v>
      </c>
      <c r="F85" s="151" t="s">
        <v>1174</v>
      </c>
      <c r="G85" s="160" t="s">
        <v>197</v>
      </c>
      <c r="H85" s="152" t="s">
        <v>439</v>
      </c>
      <c r="I85" s="111" t="s">
        <v>37</v>
      </c>
      <c r="J85" s="67" t="s">
        <v>38</v>
      </c>
      <c r="K85" s="129" t="s">
        <v>37</v>
      </c>
      <c r="L85" s="81">
        <v>80.569999999999993</v>
      </c>
      <c r="M85" s="77">
        <v>111.38</v>
      </c>
      <c r="N85" s="127">
        <v>78.599999999999994</v>
      </c>
      <c r="O85" s="77">
        <v>108.66</v>
      </c>
      <c r="P85" s="81">
        <v>78.13</v>
      </c>
      <c r="Q85" s="77">
        <v>108.01</v>
      </c>
      <c r="R85" s="81">
        <v>77.66</v>
      </c>
      <c r="S85" s="77">
        <v>107.36</v>
      </c>
      <c r="T85" s="81">
        <v>73.239999999999995</v>
      </c>
      <c r="U85" s="77">
        <v>101.25</v>
      </c>
      <c r="V85" s="187"/>
      <c r="W85" s="188"/>
      <c r="X85" s="82">
        <v>78.599999999999994</v>
      </c>
      <c r="Y85" s="66">
        <v>108.66</v>
      </c>
      <c r="Z85" s="82">
        <v>78.13</v>
      </c>
      <c r="AA85" s="66">
        <v>108.01</v>
      </c>
      <c r="AB85" s="82">
        <v>77.66</v>
      </c>
      <c r="AC85" s="66">
        <v>107.36</v>
      </c>
    </row>
    <row r="86" spans="1:29" ht="15" customHeight="1" x14ac:dyDescent="0.2">
      <c r="A86" s="2"/>
      <c r="B86" s="68" t="s">
        <v>582</v>
      </c>
      <c r="C86" s="68" t="s">
        <v>580</v>
      </c>
      <c r="D86" s="69" t="s">
        <v>747</v>
      </c>
      <c r="E86" s="69" t="s">
        <v>913</v>
      </c>
      <c r="F86" s="151" t="s">
        <v>1175</v>
      </c>
      <c r="G86" s="160" t="s">
        <v>194</v>
      </c>
      <c r="H86" s="152" t="s">
        <v>440</v>
      </c>
      <c r="I86" s="111" t="s">
        <v>37</v>
      </c>
      <c r="J86" s="67" t="s">
        <v>39</v>
      </c>
      <c r="K86" s="129" t="s">
        <v>37</v>
      </c>
      <c r="L86" s="71">
        <v>158.18</v>
      </c>
      <c r="M86" s="71">
        <v>218.67</v>
      </c>
      <c r="N86" s="127">
        <v>154.33000000000001</v>
      </c>
      <c r="O86" s="72">
        <v>213.35</v>
      </c>
      <c r="P86" s="81">
        <v>153.38999999999999</v>
      </c>
      <c r="Q86" s="77">
        <v>212.05</v>
      </c>
      <c r="R86" s="71">
        <v>152.47</v>
      </c>
      <c r="S86" s="72">
        <v>210.78</v>
      </c>
      <c r="T86" s="81">
        <v>143.80000000000001</v>
      </c>
      <c r="U86" s="77">
        <v>198.8</v>
      </c>
      <c r="V86" s="74"/>
      <c r="W86" s="75"/>
      <c r="X86" s="82">
        <v>154.33000000000001</v>
      </c>
      <c r="Y86" s="66">
        <v>213.35</v>
      </c>
      <c r="Z86" s="82">
        <v>153.38999999999999</v>
      </c>
      <c r="AA86" s="66">
        <v>212.05</v>
      </c>
      <c r="AB86" s="65">
        <v>152.47</v>
      </c>
      <c r="AC86" s="66">
        <v>210.78</v>
      </c>
    </row>
    <row r="87" spans="1:29" ht="15" customHeight="1" x14ac:dyDescent="0.2">
      <c r="A87" s="2"/>
      <c r="B87" s="68" t="s">
        <v>582</v>
      </c>
      <c r="C87" s="68" t="s">
        <v>580</v>
      </c>
      <c r="D87" s="69" t="s">
        <v>748</v>
      </c>
      <c r="E87" s="69" t="s">
        <v>913</v>
      </c>
      <c r="F87" s="151" t="s">
        <v>1176</v>
      </c>
      <c r="G87" s="160" t="s">
        <v>207</v>
      </c>
      <c r="H87" s="152" t="s">
        <v>441</v>
      </c>
      <c r="I87" s="111" t="s">
        <v>632</v>
      </c>
      <c r="J87" s="67" t="s">
        <v>202</v>
      </c>
      <c r="K87" s="129" t="s">
        <v>633</v>
      </c>
      <c r="L87" s="81">
        <v>18.62</v>
      </c>
      <c r="M87" s="77">
        <v>25.74</v>
      </c>
      <c r="N87" s="127">
        <v>18.16</v>
      </c>
      <c r="O87" s="77">
        <v>25.11</v>
      </c>
      <c r="P87" s="81">
        <v>18.05</v>
      </c>
      <c r="Q87" s="77">
        <v>24.95</v>
      </c>
      <c r="R87" s="81">
        <v>17.95</v>
      </c>
      <c r="S87" s="77">
        <v>24.81</v>
      </c>
      <c r="T87" s="81">
        <v>16.93</v>
      </c>
      <c r="U87" s="77">
        <v>23.4</v>
      </c>
      <c r="V87" s="144"/>
      <c r="W87" s="145"/>
      <c r="X87" s="82">
        <v>18.16</v>
      </c>
      <c r="Y87" s="66">
        <v>25.11</v>
      </c>
      <c r="Z87" s="82">
        <v>18.05</v>
      </c>
      <c r="AA87" s="66">
        <v>24.95</v>
      </c>
      <c r="AB87" s="82">
        <v>17.95</v>
      </c>
      <c r="AC87" s="66">
        <v>24.81</v>
      </c>
    </row>
    <row r="88" spans="1:29" ht="15" customHeight="1" x14ac:dyDescent="0.2">
      <c r="A88" s="2"/>
      <c r="B88" s="68" t="s">
        <v>582</v>
      </c>
      <c r="C88" s="68" t="s">
        <v>580</v>
      </c>
      <c r="D88" s="69" t="s">
        <v>749</v>
      </c>
      <c r="E88" s="69" t="s">
        <v>913</v>
      </c>
      <c r="F88" s="151" t="s">
        <v>1177</v>
      </c>
      <c r="G88" s="160" t="s">
        <v>0</v>
      </c>
      <c r="H88" s="152" t="s">
        <v>442</v>
      </c>
      <c r="I88" s="111" t="s">
        <v>632</v>
      </c>
      <c r="J88" s="67" t="s">
        <v>203</v>
      </c>
      <c r="K88" s="129" t="s">
        <v>633</v>
      </c>
      <c r="L88" s="81">
        <v>26.06</v>
      </c>
      <c r="M88" s="77">
        <v>36.03</v>
      </c>
      <c r="N88" s="127">
        <v>25.42</v>
      </c>
      <c r="O88" s="77">
        <v>35.14</v>
      </c>
      <c r="P88" s="81">
        <v>25.27</v>
      </c>
      <c r="Q88" s="77">
        <v>34.93</v>
      </c>
      <c r="R88" s="81">
        <v>25.11</v>
      </c>
      <c r="S88" s="77">
        <v>34.71</v>
      </c>
      <c r="T88" s="81">
        <v>23.69</v>
      </c>
      <c r="U88" s="77">
        <v>32.75</v>
      </c>
      <c r="V88" s="144"/>
      <c r="W88" s="145"/>
      <c r="X88" s="82">
        <v>25.42</v>
      </c>
      <c r="Y88" s="66">
        <v>35.14</v>
      </c>
      <c r="Z88" s="82">
        <v>25.27</v>
      </c>
      <c r="AA88" s="66">
        <v>34.93</v>
      </c>
      <c r="AB88" s="82">
        <v>25.11</v>
      </c>
      <c r="AC88" s="66">
        <v>34.71</v>
      </c>
    </row>
    <row r="89" spans="1:29" ht="15" customHeight="1" x14ac:dyDescent="0.2">
      <c r="A89" s="2"/>
      <c r="B89" s="68" t="s">
        <v>582</v>
      </c>
      <c r="C89" s="68" t="s">
        <v>580</v>
      </c>
      <c r="D89" s="69" t="s">
        <v>750</v>
      </c>
      <c r="E89" s="69" t="s">
        <v>913</v>
      </c>
      <c r="F89" s="151" t="s">
        <v>1178</v>
      </c>
      <c r="G89" s="160" t="s">
        <v>1</v>
      </c>
      <c r="H89" s="152" t="s">
        <v>443</v>
      </c>
      <c r="I89" s="111" t="s">
        <v>632</v>
      </c>
      <c r="J89" s="67" t="s">
        <v>204</v>
      </c>
      <c r="K89" s="129" t="s">
        <v>633</v>
      </c>
      <c r="L89" s="81">
        <v>38.590000000000003</v>
      </c>
      <c r="M89" s="77">
        <v>53.35</v>
      </c>
      <c r="N89" s="127">
        <v>37.65</v>
      </c>
      <c r="O89" s="77">
        <v>52.05</v>
      </c>
      <c r="P89" s="81">
        <v>37.42</v>
      </c>
      <c r="Q89" s="77">
        <v>51.73</v>
      </c>
      <c r="R89" s="71">
        <v>37.200000000000003</v>
      </c>
      <c r="S89" s="72">
        <v>51.43</v>
      </c>
      <c r="T89" s="81">
        <v>35.090000000000003</v>
      </c>
      <c r="U89" s="77">
        <v>48.51</v>
      </c>
      <c r="V89" s="144"/>
      <c r="W89" s="145"/>
      <c r="X89" s="82">
        <v>37.65</v>
      </c>
      <c r="Y89" s="66">
        <v>52.05</v>
      </c>
      <c r="Z89" s="82">
        <v>37.42</v>
      </c>
      <c r="AA89" s="66">
        <v>51.73</v>
      </c>
      <c r="AB89" s="65">
        <v>37.200000000000003</v>
      </c>
      <c r="AC89" s="66">
        <v>51.43</v>
      </c>
    </row>
    <row r="90" spans="1:29" ht="15" customHeight="1" x14ac:dyDescent="0.2">
      <c r="A90" s="2"/>
      <c r="B90" s="68" t="s">
        <v>582</v>
      </c>
      <c r="C90" s="68" t="s">
        <v>580</v>
      </c>
      <c r="D90" s="69" t="s">
        <v>751</v>
      </c>
      <c r="E90" s="69" t="s">
        <v>913</v>
      </c>
      <c r="F90" s="151" t="s">
        <v>1179</v>
      </c>
      <c r="G90" s="160" t="s">
        <v>154</v>
      </c>
      <c r="H90" s="152" t="s">
        <v>444</v>
      </c>
      <c r="I90" s="111" t="s">
        <v>40</v>
      </c>
      <c r="J90" s="67" t="s">
        <v>265</v>
      </c>
      <c r="K90" s="129" t="s">
        <v>40</v>
      </c>
      <c r="L90" s="73">
        <v>46.82</v>
      </c>
      <c r="M90" s="72">
        <v>64.73</v>
      </c>
      <c r="N90" s="127">
        <v>46.82</v>
      </c>
      <c r="O90" s="77">
        <v>64.73</v>
      </c>
      <c r="P90" s="81">
        <v>46.54</v>
      </c>
      <c r="Q90" s="77">
        <v>64.34</v>
      </c>
      <c r="R90" s="81">
        <v>46.26</v>
      </c>
      <c r="S90" s="77">
        <v>63.95</v>
      </c>
      <c r="T90" s="81">
        <v>43.63</v>
      </c>
      <c r="U90" s="77">
        <v>60.32</v>
      </c>
      <c r="V90" s="144"/>
      <c r="W90" s="145"/>
      <c r="X90" s="82">
        <v>46.82</v>
      </c>
      <c r="Y90" s="66">
        <v>64.73</v>
      </c>
      <c r="Z90" s="82">
        <v>46.54</v>
      </c>
      <c r="AA90" s="66">
        <v>64.34</v>
      </c>
      <c r="AB90" s="82">
        <v>46.26</v>
      </c>
      <c r="AC90" s="66">
        <v>63.95</v>
      </c>
    </row>
    <row r="91" spans="1:29" ht="15" customHeight="1" x14ac:dyDescent="0.2">
      <c r="A91" s="2"/>
      <c r="B91" s="68" t="s">
        <v>582</v>
      </c>
      <c r="C91" s="68" t="s">
        <v>580</v>
      </c>
      <c r="D91" s="69" t="s">
        <v>752</v>
      </c>
      <c r="E91" s="69" t="s">
        <v>913</v>
      </c>
      <c r="F91" s="151" t="s">
        <v>1180</v>
      </c>
      <c r="G91" s="160" t="s">
        <v>92</v>
      </c>
      <c r="H91" s="152" t="s">
        <v>445</v>
      </c>
      <c r="I91" s="111" t="s">
        <v>40</v>
      </c>
      <c r="J91" s="67" t="s">
        <v>258</v>
      </c>
      <c r="K91" s="129" t="s">
        <v>40</v>
      </c>
      <c r="L91" s="73">
        <v>23.41</v>
      </c>
      <c r="M91" s="72">
        <v>32.369999999999997</v>
      </c>
      <c r="N91" s="127">
        <v>23.41</v>
      </c>
      <c r="O91" s="77">
        <v>32.369999999999997</v>
      </c>
      <c r="P91" s="81">
        <v>23.27</v>
      </c>
      <c r="Q91" s="77">
        <v>32.17</v>
      </c>
      <c r="R91" s="81">
        <v>23.13</v>
      </c>
      <c r="S91" s="77">
        <v>31.98</v>
      </c>
      <c r="T91" s="81">
        <v>21.82</v>
      </c>
      <c r="U91" s="77">
        <v>30.16</v>
      </c>
      <c r="V91" s="144"/>
      <c r="W91" s="145"/>
      <c r="X91" s="82">
        <v>23.41</v>
      </c>
      <c r="Y91" s="66">
        <v>32.369999999999997</v>
      </c>
      <c r="Z91" s="82">
        <v>23.27</v>
      </c>
      <c r="AA91" s="66">
        <v>32.17</v>
      </c>
      <c r="AB91" s="82">
        <v>23.13</v>
      </c>
      <c r="AC91" s="66">
        <v>31.98</v>
      </c>
    </row>
    <row r="92" spans="1:29" ht="15" customHeight="1" x14ac:dyDescent="0.2">
      <c r="A92" s="2"/>
      <c r="B92" s="68" t="s">
        <v>582</v>
      </c>
      <c r="C92" s="68" t="s">
        <v>580</v>
      </c>
      <c r="D92" s="69" t="s">
        <v>753</v>
      </c>
      <c r="E92" s="69" t="s">
        <v>913</v>
      </c>
      <c r="F92" s="151" t="s">
        <v>1181</v>
      </c>
      <c r="G92" s="160" t="s">
        <v>155</v>
      </c>
      <c r="H92" s="152" t="s">
        <v>446</v>
      </c>
      <c r="I92" s="111" t="s">
        <v>40</v>
      </c>
      <c r="J92" s="67" t="s">
        <v>257</v>
      </c>
      <c r="K92" s="129" t="s">
        <v>40</v>
      </c>
      <c r="L92" s="73">
        <v>37.36</v>
      </c>
      <c r="M92" s="72">
        <v>51.65</v>
      </c>
      <c r="N92" s="127">
        <v>37.36</v>
      </c>
      <c r="O92" s="72">
        <v>51.65</v>
      </c>
      <c r="P92" s="81">
        <v>37.130000000000003</v>
      </c>
      <c r="Q92" s="77">
        <v>51.33</v>
      </c>
      <c r="R92" s="81">
        <v>36.909999999999997</v>
      </c>
      <c r="S92" s="77">
        <v>51.03</v>
      </c>
      <c r="T92" s="81">
        <v>34.81</v>
      </c>
      <c r="U92" s="77">
        <v>48.12</v>
      </c>
      <c r="V92" s="144"/>
      <c r="W92" s="145"/>
      <c r="X92" s="82">
        <v>37.36</v>
      </c>
      <c r="Y92" s="66">
        <v>51.65</v>
      </c>
      <c r="Z92" s="82">
        <v>37.130000000000003</v>
      </c>
      <c r="AA92" s="66">
        <v>51.33</v>
      </c>
      <c r="AB92" s="82">
        <v>36.909999999999997</v>
      </c>
      <c r="AC92" s="66">
        <v>51.03</v>
      </c>
    </row>
    <row r="93" spans="1:29" ht="15" customHeight="1" x14ac:dyDescent="0.2">
      <c r="A93" s="2"/>
      <c r="B93" s="68" t="s">
        <v>582</v>
      </c>
      <c r="C93" s="68" t="s">
        <v>580</v>
      </c>
      <c r="D93" s="69" t="s">
        <v>754</v>
      </c>
      <c r="E93" s="69" t="s">
        <v>913</v>
      </c>
      <c r="F93" s="151" t="s">
        <v>1182</v>
      </c>
      <c r="G93" s="160" t="s">
        <v>985</v>
      </c>
      <c r="H93" s="152" t="s">
        <v>447</v>
      </c>
      <c r="I93" s="111" t="s">
        <v>369</v>
      </c>
      <c r="J93" s="67" t="s">
        <v>1345</v>
      </c>
      <c r="K93" s="129" t="s">
        <v>369</v>
      </c>
      <c r="L93" s="81">
        <v>63.52</v>
      </c>
      <c r="M93" s="77">
        <v>87.81</v>
      </c>
      <c r="N93" s="127">
        <v>61.97</v>
      </c>
      <c r="O93" s="77">
        <v>85.67</v>
      </c>
      <c r="P93" s="81">
        <v>61.6</v>
      </c>
      <c r="Q93" s="77">
        <v>85.16</v>
      </c>
      <c r="R93" s="71">
        <v>61.23</v>
      </c>
      <c r="S93" s="72">
        <v>84.65</v>
      </c>
      <c r="T93" s="81">
        <v>57.75</v>
      </c>
      <c r="U93" s="77">
        <v>79.84</v>
      </c>
      <c r="V93" s="144"/>
      <c r="W93" s="145"/>
      <c r="X93" s="82">
        <v>61.97</v>
      </c>
      <c r="Y93" s="66">
        <v>85.67</v>
      </c>
      <c r="Z93" s="82">
        <v>61.6</v>
      </c>
      <c r="AA93" s="66">
        <v>85.16</v>
      </c>
      <c r="AB93" s="65">
        <v>61.23</v>
      </c>
      <c r="AC93" s="66">
        <v>84.65</v>
      </c>
    </row>
    <row r="94" spans="1:29" ht="15" customHeight="1" x14ac:dyDescent="0.2">
      <c r="A94" s="2"/>
      <c r="B94" s="68" t="s">
        <v>582</v>
      </c>
      <c r="C94" s="68" t="s">
        <v>580</v>
      </c>
      <c r="D94" s="69" t="s">
        <v>755</v>
      </c>
      <c r="E94" s="69" t="s">
        <v>913</v>
      </c>
      <c r="F94" s="151" t="s">
        <v>1183</v>
      </c>
      <c r="G94" s="160" t="s">
        <v>986</v>
      </c>
      <c r="H94" s="152" t="s">
        <v>448</v>
      </c>
      <c r="I94" s="111" t="s">
        <v>336</v>
      </c>
      <c r="J94" s="67" t="s">
        <v>337</v>
      </c>
      <c r="K94" s="129" t="s">
        <v>336</v>
      </c>
      <c r="L94" s="71">
        <v>29.77</v>
      </c>
      <c r="M94" s="71">
        <v>41.16</v>
      </c>
      <c r="N94" s="127">
        <v>29.04</v>
      </c>
      <c r="O94" s="72">
        <v>40.15</v>
      </c>
      <c r="P94" s="81">
        <v>28.86</v>
      </c>
      <c r="Q94" s="77">
        <v>39.9</v>
      </c>
      <c r="R94" s="81">
        <v>28.69</v>
      </c>
      <c r="S94" s="77">
        <v>39.659999999999997</v>
      </c>
      <c r="T94" s="81">
        <v>27.06</v>
      </c>
      <c r="U94" s="77">
        <v>37.409999999999997</v>
      </c>
      <c r="V94" s="144"/>
      <c r="W94" s="145"/>
      <c r="X94" s="82">
        <v>29.04</v>
      </c>
      <c r="Y94" s="66">
        <v>40.15</v>
      </c>
      <c r="Z94" s="82">
        <v>28.86</v>
      </c>
      <c r="AA94" s="66">
        <v>39.9</v>
      </c>
      <c r="AB94" s="82">
        <v>28.69</v>
      </c>
      <c r="AC94" s="66">
        <v>39.659999999999997</v>
      </c>
    </row>
    <row r="95" spans="1:29" ht="15" customHeight="1" x14ac:dyDescent="0.2">
      <c r="A95" s="2"/>
      <c r="B95" s="68" t="s">
        <v>582</v>
      </c>
      <c r="C95" s="68" t="s">
        <v>580</v>
      </c>
      <c r="D95" s="69" t="s">
        <v>756</v>
      </c>
      <c r="E95" s="69" t="s">
        <v>913</v>
      </c>
      <c r="F95" s="151" t="s">
        <v>1184</v>
      </c>
      <c r="G95" s="176" t="s">
        <v>156</v>
      </c>
      <c r="H95" s="152" t="s">
        <v>449</v>
      </c>
      <c r="I95" s="111" t="s">
        <v>42</v>
      </c>
      <c r="J95" s="67" t="s">
        <v>296</v>
      </c>
      <c r="K95" s="129" t="s">
        <v>42</v>
      </c>
      <c r="L95" s="73">
        <v>9.92</v>
      </c>
      <c r="M95" s="72">
        <v>13.72</v>
      </c>
      <c r="N95" s="127">
        <v>9.92</v>
      </c>
      <c r="O95" s="72">
        <v>13.72</v>
      </c>
      <c r="P95" s="81">
        <v>9.86</v>
      </c>
      <c r="Q95" s="77">
        <v>13.63</v>
      </c>
      <c r="R95" s="71">
        <v>9.8000000000000007</v>
      </c>
      <c r="S95" s="72">
        <v>13.55</v>
      </c>
      <c r="T95" s="81">
        <v>9.25</v>
      </c>
      <c r="U95" s="77">
        <v>12.79</v>
      </c>
      <c r="V95" s="144"/>
      <c r="W95" s="145"/>
      <c r="X95" s="82">
        <v>9.92</v>
      </c>
      <c r="Y95" s="66">
        <v>13.72</v>
      </c>
      <c r="Z95" s="82">
        <v>9.86</v>
      </c>
      <c r="AA95" s="66">
        <v>13.63</v>
      </c>
      <c r="AB95" s="65">
        <v>9.8000000000000007</v>
      </c>
      <c r="AC95" s="66">
        <v>13.55</v>
      </c>
    </row>
    <row r="96" spans="1:29" ht="15" customHeight="1" x14ac:dyDescent="0.2">
      <c r="A96" s="2"/>
      <c r="B96" s="68" t="s">
        <v>582</v>
      </c>
      <c r="C96" s="68" t="s">
        <v>580</v>
      </c>
      <c r="D96" s="69" t="s">
        <v>757</v>
      </c>
      <c r="E96" s="69" t="s">
        <v>913</v>
      </c>
      <c r="F96" s="151" t="s">
        <v>1185</v>
      </c>
      <c r="G96" s="176" t="s">
        <v>283</v>
      </c>
      <c r="H96" s="152" t="s">
        <v>450</v>
      </c>
      <c r="I96" s="111" t="s">
        <v>42</v>
      </c>
      <c r="J96" s="67" t="s">
        <v>314</v>
      </c>
      <c r="K96" s="129" t="s">
        <v>42</v>
      </c>
      <c r="L96" s="73">
        <v>13.47</v>
      </c>
      <c r="M96" s="72">
        <v>18.62</v>
      </c>
      <c r="N96" s="127">
        <v>13.47</v>
      </c>
      <c r="O96" s="72">
        <v>18.62</v>
      </c>
      <c r="P96" s="74">
        <v>13.39</v>
      </c>
      <c r="Q96" s="75">
        <v>18.510000000000002</v>
      </c>
      <c r="R96" s="71">
        <v>13.31</v>
      </c>
      <c r="S96" s="72">
        <v>18.399999999999999</v>
      </c>
      <c r="T96" s="81">
        <v>12.55</v>
      </c>
      <c r="U96" s="77">
        <v>17.350000000000001</v>
      </c>
      <c r="V96" s="144"/>
      <c r="W96" s="145"/>
      <c r="X96" s="82">
        <v>13.47</v>
      </c>
      <c r="Y96" s="66">
        <v>18.62</v>
      </c>
      <c r="Z96" s="76">
        <v>13.39</v>
      </c>
      <c r="AA96" s="66">
        <v>18.510000000000002</v>
      </c>
      <c r="AB96" s="65">
        <v>13.31</v>
      </c>
      <c r="AC96" s="66">
        <v>18.399999999999999</v>
      </c>
    </row>
    <row r="97" spans="1:29" ht="15" customHeight="1" x14ac:dyDescent="0.2">
      <c r="A97" s="2"/>
      <c r="B97" s="68" t="s">
        <v>582</v>
      </c>
      <c r="C97" s="68" t="s">
        <v>580</v>
      </c>
      <c r="D97" s="69" t="s">
        <v>758</v>
      </c>
      <c r="E97" s="69" t="s">
        <v>913</v>
      </c>
      <c r="F97" s="151" t="s">
        <v>1186</v>
      </c>
      <c r="G97" s="176" t="s">
        <v>157</v>
      </c>
      <c r="H97" s="152" t="s">
        <v>451</v>
      </c>
      <c r="I97" s="111" t="s">
        <v>42</v>
      </c>
      <c r="J97" s="67" t="s">
        <v>297</v>
      </c>
      <c r="K97" s="129" t="s">
        <v>42</v>
      </c>
      <c r="L97" s="73">
        <v>18.440000000000001</v>
      </c>
      <c r="M97" s="72">
        <v>25.49</v>
      </c>
      <c r="N97" s="127">
        <v>18.440000000000001</v>
      </c>
      <c r="O97" s="77">
        <v>25.49</v>
      </c>
      <c r="P97" s="81">
        <v>18.329999999999998</v>
      </c>
      <c r="Q97" s="77">
        <v>25.34</v>
      </c>
      <c r="R97" s="81">
        <v>18.22</v>
      </c>
      <c r="S97" s="77">
        <v>25.19</v>
      </c>
      <c r="T97" s="74">
        <v>17.18</v>
      </c>
      <c r="U97" s="75">
        <v>23.75</v>
      </c>
      <c r="V97" s="144"/>
      <c r="W97" s="145"/>
      <c r="X97" s="82">
        <v>18.440000000000001</v>
      </c>
      <c r="Y97" s="66">
        <v>25.49</v>
      </c>
      <c r="Z97" s="82">
        <v>18.329999999999998</v>
      </c>
      <c r="AA97" s="66">
        <v>25.34</v>
      </c>
      <c r="AB97" s="82">
        <v>18.22</v>
      </c>
      <c r="AC97" s="66">
        <v>25.19</v>
      </c>
    </row>
    <row r="98" spans="1:29" ht="15" customHeight="1" x14ac:dyDescent="0.2">
      <c r="A98" s="8"/>
      <c r="B98" s="68" t="s">
        <v>582</v>
      </c>
      <c r="C98" s="68" t="s">
        <v>580</v>
      </c>
      <c r="D98" s="69" t="s">
        <v>758</v>
      </c>
      <c r="E98" s="69" t="s">
        <v>913</v>
      </c>
      <c r="F98" s="151" t="s">
        <v>1186</v>
      </c>
      <c r="G98" s="179" t="s">
        <v>1079</v>
      </c>
      <c r="H98" s="178" t="s">
        <v>1080</v>
      </c>
      <c r="I98" s="111" t="s">
        <v>42</v>
      </c>
      <c r="J98" s="67" t="s">
        <v>297</v>
      </c>
      <c r="K98" s="129" t="s">
        <v>42</v>
      </c>
      <c r="L98" s="73">
        <v>18.440000000000001</v>
      </c>
      <c r="M98" s="72">
        <v>25.49</v>
      </c>
      <c r="N98" s="126">
        <v>18.440000000000001</v>
      </c>
      <c r="O98" s="72">
        <v>25.49</v>
      </c>
      <c r="P98" s="74">
        <v>18.329999999999998</v>
      </c>
      <c r="Q98" s="75">
        <v>25.34</v>
      </c>
      <c r="R98" s="71">
        <v>18.22</v>
      </c>
      <c r="S98" s="72">
        <v>25.19</v>
      </c>
      <c r="T98" s="74">
        <v>17.18</v>
      </c>
      <c r="U98" s="75">
        <v>23.75</v>
      </c>
      <c r="V98" s="74"/>
      <c r="W98" s="75"/>
      <c r="X98" s="76">
        <v>18.440000000000001</v>
      </c>
      <c r="Y98" s="66">
        <v>25.49</v>
      </c>
      <c r="Z98" s="76">
        <v>18.329999999999998</v>
      </c>
      <c r="AA98" s="66">
        <v>25.34</v>
      </c>
      <c r="AB98" s="65">
        <v>18.22</v>
      </c>
      <c r="AC98" s="66">
        <v>25.19</v>
      </c>
    </row>
    <row r="99" spans="1:29" ht="15" customHeight="1" x14ac:dyDescent="0.2">
      <c r="A99" s="2"/>
      <c r="B99" s="68" t="s">
        <v>582</v>
      </c>
      <c r="C99" s="68" t="s">
        <v>580</v>
      </c>
      <c r="D99" s="69" t="s">
        <v>759</v>
      </c>
      <c r="E99" s="69" t="s">
        <v>913</v>
      </c>
      <c r="F99" s="151" t="s">
        <v>1187</v>
      </c>
      <c r="G99" s="176" t="s">
        <v>158</v>
      </c>
      <c r="H99" s="152" t="s">
        <v>452</v>
      </c>
      <c r="I99" s="111" t="s">
        <v>42</v>
      </c>
      <c r="J99" s="67" t="s">
        <v>315</v>
      </c>
      <c r="K99" s="129" t="s">
        <v>42</v>
      </c>
      <c r="L99" s="73">
        <v>25.06</v>
      </c>
      <c r="M99" s="72">
        <v>34.64</v>
      </c>
      <c r="N99" s="127">
        <v>25.06</v>
      </c>
      <c r="O99" s="72">
        <v>34.64</v>
      </c>
      <c r="P99" s="81">
        <v>24.91</v>
      </c>
      <c r="Q99" s="77">
        <v>34.44</v>
      </c>
      <c r="R99" s="81">
        <v>24.76</v>
      </c>
      <c r="S99" s="77">
        <v>34.229999999999997</v>
      </c>
      <c r="T99" s="81">
        <v>23.35</v>
      </c>
      <c r="U99" s="77">
        <v>32.28</v>
      </c>
      <c r="V99" s="144"/>
      <c r="W99" s="145"/>
      <c r="X99" s="82">
        <v>25.06</v>
      </c>
      <c r="Y99" s="66">
        <v>34.64</v>
      </c>
      <c r="Z99" s="82">
        <v>24.91</v>
      </c>
      <c r="AA99" s="66">
        <v>34.44</v>
      </c>
      <c r="AB99" s="82">
        <v>24.76</v>
      </c>
      <c r="AC99" s="66">
        <v>34.229999999999997</v>
      </c>
    </row>
    <row r="100" spans="1:29" ht="15" customHeight="1" x14ac:dyDescent="0.2">
      <c r="A100" s="8"/>
      <c r="B100" s="68" t="s">
        <v>582</v>
      </c>
      <c r="C100" s="68" t="s">
        <v>580</v>
      </c>
      <c r="D100" s="69" t="s">
        <v>759</v>
      </c>
      <c r="E100" s="69" t="s">
        <v>913</v>
      </c>
      <c r="F100" s="151" t="s">
        <v>1187</v>
      </c>
      <c r="G100" s="179" t="s">
        <v>1078</v>
      </c>
      <c r="H100" s="178" t="s">
        <v>1077</v>
      </c>
      <c r="I100" s="111" t="s">
        <v>42</v>
      </c>
      <c r="J100" s="67" t="s">
        <v>315</v>
      </c>
      <c r="K100" s="129" t="s">
        <v>42</v>
      </c>
      <c r="L100" s="73">
        <v>25.06</v>
      </c>
      <c r="M100" s="72">
        <v>34.64</v>
      </c>
      <c r="N100" s="126">
        <v>25.06</v>
      </c>
      <c r="O100" s="72">
        <v>34.64</v>
      </c>
      <c r="P100" s="74">
        <v>24.91</v>
      </c>
      <c r="Q100" s="75">
        <v>34.44</v>
      </c>
      <c r="R100" s="71">
        <v>24.76</v>
      </c>
      <c r="S100" s="72">
        <v>34.229999999999997</v>
      </c>
      <c r="T100" s="74">
        <v>23.35</v>
      </c>
      <c r="U100" s="75">
        <v>32.28</v>
      </c>
      <c r="V100" s="74"/>
      <c r="W100" s="75"/>
      <c r="X100" s="76">
        <v>25.06</v>
      </c>
      <c r="Y100" s="66">
        <v>34.64</v>
      </c>
      <c r="Z100" s="76">
        <v>24.91</v>
      </c>
      <c r="AA100" s="66">
        <v>34.44</v>
      </c>
      <c r="AB100" s="65">
        <v>24.76</v>
      </c>
      <c r="AC100" s="66">
        <v>34.229999999999997</v>
      </c>
    </row>
    <row r="101" spans="1:29" ht="15" customHeight="1" x14ac:dyDescent="0.2">
      <c r="A101" s="2"/>
      <c r="B101" s="68" t="s">
        <v>582</v>
      </c>
      <c r="C101" s="68" t="s">
        <v>580</v>
      </c>
      <c r="D101" s="69" t="s">
        <v>760</v>
      </c>
      <c r="E101" s="69" t="s">
        <v>913</v>
      </c>
      <c r="F101" s="151" t="s">
        <v>1188</v>
      </c>
      <c r="G101" s="176" t="s">
        <v>159</v>
      </c>
      <c r="H101" s="152" t="s">
        <v>453</v>
      </c>
      <c r="I101" s="111" t="s">
        <v>42</v>
      </c>
      <c r="J101" s="67" t="s">
        <v>348</v>
      </c>
      <c r="K101" s="129" t="s">
        <v>42</v>
      </c>
      <c r="L101" s="71">
        <v>18.98</v>
      </c>
      <c r="M101" s="71">
        <v>26.24</v>
      </c>
      <c r="N101" s="127">
        <v>18.52</v>
      </c>
      <c r="O101" s="72">
        <v>25.6</v>
      </c>
      <c r="P101" s="74">
        <v>18.41</v>
      </c>
      <c r="Q101" s="75">
        <v>25.45</v>
      </c>
      <c r="R101" s="81">
        <v>18.3</v>
      </c>
      <c r="S101" s="77">
        <v>25.3</v>
      </c>
      <c r="T101" s="81">
        <v>17.260000000000002</v>
      </c>
      <c r="U101" s="77">
        <v>23.86</v>
      </c>
      <c r="V101" s="144"/>
      <c r="W101" s="145"/>
      <c r="X101" s="82">
        <v>18.52</v>
      </c>
      <c r="Y101" s="66">
        <v>25.6</v>
      </c>
      <c r="Z101" s="76">
        <v>18.41</v>
      </c>
      <c r="AA101" s="66">
        <v>25.45</v>
      </c>
      <c r="AB101" s="82">
        <v>18.3</v>
      </c>
      <c r="AC101" s="66">
        <v>25.3</v>
      </c>
    </row>
    <row r="102" spans="1:29" ht="15" customHeight="1" x14ac:dyDescent="0.2">
      <c r="A102" s="2"/>
      <c r="B102" s="68" t="s">
        <v>582</v>
      </c>
      <c r="C102" s="68" t="s">
        <v>580</v>
      </c>
      <c r="D102" s="69" t="s">
        <v>761</v>
      </c>
      <c r="E102" s="69" t="s">
        <v>913</v>
      </c>
      <c r="F102" s="151" t="s">
        <v>1189</v>
      </c>
      <c r="G102" s="176" t="s">
        <v>987</v>
      </c>
      <c r="H102" s="152" t="s">
        <v>454</v>
      </c>
      <c r="I102" s="111" t="s">
        <v>42</v>
      </c>
      <c r="J102" s="67" t="s">
        <v>321</v>
      </c>
      <c r="K102" s="129" t="s">
        <v>42</v>
      </c>
      <c r="L102" s="73">
        <v>7.08</v>
      </c>
      <c r="M102" s="72">
        <v>9.7899999999999991</v>
      </c>
      <c r="N102" s="127">
        <v>7.08</v>
      </c>
      <c r="O102" s="72">
        <v>9.7899999999999991</v>
      </c>
      <c r="P102" s="81">
        <v>7.04</v>
      </c>
      <c r="Q102" s="77">
        <v>9.73</v>
      </c>
      <c r="R102" s="81">
        <v>7</v>
      </c>
      <c r="S102" s="77">
        <v>9.68</v>
      </c>
      <c r="T102" s="81">
        <v>6.6</v>
      </c>
      <c r="U102" s="77">
        <v>9.1199999999999992</v>
      </c>
      <c r="V102" s="144"/>
      <c r="W102" s="145"/>
      <c r="X102" s="82">
        <v>7.08</v>
      </c>
      <c r="Y102" s="66">
        <v>9.7899999999999991</v>
      </c>
      <c r="Z102" s="82">
        <v>7.04</v>
      </c>
      <c r="AA102" s="66">
        <v>9.73</v>
      </c>
      <c r="AB102" s="82">
        <v>7</v>
      </c>
      <c r="AC102" s="66">
        <v>9.68</v>
      </c>
    </row>
    <row r="103" spans="1:29" ht="15" customHeight="1" x14ac:dyDescent="0.2">
      <c r="A103" s="2"/>
      <c r="B103" s="68" t="s">
        <v>582</v>
      </c>
      <c r="C103" s="68" t="s">
        <v>580</v>
      </c>
      <c r="D103" s="69" t="s">
        <v>761</v>
      </c>
      <c r="E103" s="69" t="s">
        <v>913</v>
      </c>
      <c r="F103" s="151" t="s">
        <v>1189</v>
      </c>
      <c r="G103" s="179" t="s">
        <v>1057</v>
      </c>
      <c r="H103" s="178" t="s">
        <v>1058</v>
      </c>
      <c r="I103" s="111" t="s">
        <v>42</v>
      </c>
      <c r="J103" s="67" t="s">
        <v>321</v>
      </c>
      <c r="K103" s="129" t="s">
        <v>42</v>
      </c>
      <c r="L103" s="73">
        <v>7.08</v>
      </c>
      <c r="M103" s="72">
        <v>9.7899999999999991</v>
      </c>
      <c r="N103" s="127">
        <v>7.08</v>
      </c>
      <c r="O103" s="72">
        <v>9.7899999999999991</v>
      </c>
      <c r="P103" s="81">
        <v>7.04</v>
      </c>
      <c r="Q103" s="77">
        <v>9.73</v>
      </c>
      <c r="R103" s="81">
        <v>7</v>
      </c>
      <c r="S103" s="77">
        <v>9.68</v>
      </c>
      <c r="T103" s="81">
        <v>6.6</v>
      </c>
      <c r="U103" s="77">
        <v>9.1199999999999992</v>
      </c>
      <c r="V103" s="144"/>
      <c r="W103" s="145"/>
      <c r="X103" s="82">
        <v>7.08</v>
      </c>
      <c r="Y103" s="66">
        <v>9.7899999999999991</v>
      </c>
      <c r="Z103" s="82">
        <v>7.04</v>
      </c>
      <c r="AA103" s="66">
        <v>9.73</v>
      </c>
      <c r="AB103" s="82">
        <v>7</v>
      </c>
      <c r="AC103" s="66">
        <v>9.68</v>
      </c>
    </row>
    <row r="104" spans="1:29" ht="15" customHeight="1" x14ac:dyDescent="0.2">
      <c r="A104" s="2"/>
      <c r="B104" s="68" t="s">
        <v>582</v>
      </c>
      <c r="C104" s="68" t="s">
        <v>580</v>
      </c>
      <c r="D104" s="69" t="s">
        <v>762</v>
      </c>
      <c r="E104" s="69" t="s">
        <v>913</v>
      </c>
      <c r="F104" s="151" t="s">
        <v>1190</v>
      </c>
      <c r="G104" s="176" t="s">
        <v>988</v>
      </c>
      <c r="H104" s="152" t="s">
        <v>455</v>
      </c>
      <c r="I104" s="111" t="s">
        <v>42</v>
      </c>
      <c r="J104" s="67" t="s">
        <v>322</v>
      </c>
      <c r="K104" s="129" t="s">
        <v>42</v>
      </c>
      <c r="L104" s="81">
        <v>14.42</v>
      </c>
      <c r="M104" s="77">
        <v>19.93</v>
      </c>
      <c r="N104" s="127">
        <v>14.06</v>
      </c>
      <c r="O104" s="77">
        <v>19.440000000000001</v>
      </c>
      <c r="P104" s="81">
        <v>13.98</v>
      </c>
      <c r="Q104" s="77">
        <v>19.329999999999998</v>
      </c>
      <c r="R104" s="81">
        <v>13.89</v>
      </c>
      <c r="S104" s="77">
        <v>19.2</v>
      </c>
      <c r="T104" s="81">
        <v>13.11</v>
      </c>
      <c r="U104" s="77">
        <v>18.12</v>
      </c>
      <c r="V104" s="144"/>
      <c r="W104" s="145"/>
      <c r="X104" s="82">
        <v>14.06</v>
      </c>
      <c r="Y104" s="66">
        <v>19.440000000000001</v>
      </c>
      <c r="Z104" s="82">
        <v>13.98</v>
      </c>
      <c r="AA104" s="66">
        <v>19.329999999999998</v>
      </c>
      <c r="AB104" s="82">
        <v>13.89</v>
      </c>
      <c r="AC104" s="66">
        <v>19.2</v>
      </c>
    </row>
    <row r="105" spans="1:29" ht="15" customHeight="1" x14ac:dyDescent="0.2">
      <c r="A105" s="2"/>
      <c r="B105" s="68" t="s">
        <v>582</v>
      </c>
      <c r="C105" s="68" t="s">
        <v>580</v>
      </c>
      <c r="D105" s="69" t="s">
        <v>763</v>
      </c>
      <c r="E105" s="69" t="s">
        <v>913</v>
      </c>
      <c r="F105" s="151" t="s">
        <v>1191</v>
      </c>
      <c r="G105" s="160" t="s">
        <v>989</v>
      </c>
      <c r="H105" s="152" t="s">
        <v>456</v>
      </c>
      <c r="I105" s="111" t="s">
        <v>42</v>
      </c>
      <c r="J105" s="67" t="s">
        <v>373</v>
      </c>
      <c r="K105" s="129" t="s">
        <v>42</v>
      </c>
      <c r="L105" s="81">
        <v>18.04</v>
      </c>
      <c r="M105" s="77">
        <v>24.94</v>
      </c>
      <c r="N105" s="127">
        <v>17.600000000000001</v>
      </c>
      <c r="O105" s="72">
        <v>24.33</v>
      </c>
      <c r="P105" s="74">
        <v>17.489999999999998</v>
      </c>
      <c r="Q105" s="75">
        <v>24.18</v>
      </c>
      <c r="R105" s="71">
        <v>17.39</v>
      </c>
      <c r="S105" s="72">
        <v>24.04</v>
      </c>
      <c r="T105" s="81">
        <v>16.399999999999999</v>
      </c>
      <c r="U105" s="77">
        <v>22.67</v>
      </c>
      <c r="V105" s="144"/>
      <c r="W105" s="145"/>
      <c r="X105" s="82">
        <v>17.600000000000001</v>
      </c>
      <c r="Y105" s="66">
        <v>24.33</v>
      </c>
      <c r="Z105" s="76">
        <v>17.489999999999998</v>
      </c>
      <c r="AA105" s="66">
        <v>24.18</v>
      </c>
      <c r="AB105" s="65">
        <v>17.39</v>
      </c>
      <c r="AC105" s="66">
        <v>24.04</v>
      </c>
    </row>
    <row r="106" spans="1:29" ht="15" customHeight="1" x14ac:dyDescent="0.2">
      <c r="A106" s="2"/>
      <c r="B106" s="68" t="s">
        <v>582</v>
      </c>
      <c r="C106" s="68" t="s">
        <v>580</v>
      </c>
      <c r="D106" s="69" t="s">
        <v>764</v>
      </c>
      <c r="E106" s="69" t="s">
        <v>913</v>
      </c>
      <c r="F106" s="151" t="s">
        <v>1192</v>
      </c>
      <c r="G106" s="160" t="s">
        <v>990</v>
      </c>
      <c r="H106" s="152" t="s">
        <v>457</v>
      </c>
      <c r="I106" s="111" t="s">
        <v>291</v>
      </c>
      <c r="J106" s="67" t="s">
        <v>292</v>
      </c>
      <c r="K106" s="129" t="s">
        <v>291</v>
      </c>
      <c r="L106" s="81">
        <v>50.52</v>
      </c>
      <c r="M106" s="77">
        <v>69.84</v>
      </c>
      <c r="N106" s="127">
        <v>49.29</v>
      </c>
      <c r="O106" s="72">
        <v>68.14</v>
      </c>
      <c r="P106" s="81">
        <v>48.99</v>
      </c>
      <c r="Q106" s="77">
        <v>67.73</v>
      </c>
      <c r="R106" s="81">
        <v>48.7</v>
      </c>
      <c r="S106" s="77">
        <v>67.319999999999993</v>
      </c>
      <c r="T106" s="74">
        <v>45.93</v>
      </c>
      <c r="U106" s="75">
        <v>63.5</v>
      </c>
      <c r="V106" s="144"/>
      <c r="W106" s="145"/>
      <c r="X106" s="82">
        <v>49.29</v>
      </c>
      <c r="Y106" s="66">
        <v>68.14</v>
      </c>
      <c r="Z106" s="82">
        <v>48.99</v>
      </c>
      <c r="AA106" s="66">
        <v>67.73</v>
      </c>
      <c r="AB106" s="82">
        <v>48.7</v>
      </c>
      <c r="AC106" s="66">
        <v>67.319999999999993</v>
      </c>
    </row>
    <row r="107" spans="1:29" ht="15" customHeight="1" x14ac:dyDescent="0.2">
      <c r="A107" s="2"/>
      <c r="B107" s="68" t="s">
        <v>582</v>
      </c>
      <c r="C107" s="68" t="s">
        <v>580</v>
      </c>
      <c r="D107" s="69" t="s">
        <v>765</v>
      </c>
      <c r="E107" s="69" t="s">
        <v>913</v>
      </c>
      <c r="F107" s="151" t="s">
        <v>1193</v>
      </c>
      <c r="G107" s="160" t="s">
        <v>196</v>
      </c>
      <c r="H107" s="152" t="s">
        <v>458</v>
      </c>
      <c r="I107" s="111" t="s">
        <v>43</v>
      </c>
      <c r="J107" s="67" t="s">
        <v>44</v>
      </c>
      <c r="K107" s="129" t="s">
        <v>43</v>
      </c>
      <c r="L107" s="81">
        <v>57.44</v>
      </c>
      <c r="M107" s="77">
        <v>79.41</v>
      </c>
      <c r="N107" s="127">
        <v>56.04</v>
      </c>
      <c r="O107" s="72">
        <v>77.47</v>
      </c>
      <c r="P107" s="74">
        <v>55.7</v>
      </c>
      <c r="Q107" s="75">
        <v>77</v>
      </c>
      <c r="R107" s="81">
        <v>55.36</v>
      </c>
      <c r="S107" s="77">
        <v>76.53</v>
      </c>
      <c r="T107" s="81">
        <v>52.22</v>
      </c>
      <c r="U107" s="77">
        <v>72.19</v>
      </c>
      <c r="V107" s="144"/>
      <c r="W107" s="145"/>
      <c r="X107" s="82">
        <v>56.04</v>
      </c>
      <c r="Y107" s="66">
        <v>77.47</v>
      </c>
      <c r="Z107" s="76">
        <v>55.7</v>
      </c>
      <c r="AA107" s="66">
        <v>77</v>
      </c>
      <c r="AB107" s="82">
        <v>55.36</v>
      </c>
      <c r="AC107" s="66">
        <v>76.53</v>
      </c>
    </row>
    <row r="108" spans="1:29" ht="15" customHeight="1" x14ac:dyDescent="0.2">
      <c r="A108" s="2"/>
      <c r="B108" s="68" t="s">
        <v>582</v>
      </c>
      <c r="C108" s="68" t="s">
        <v>580</v>
      </c>
      <c r="D108" s="69" t="s">
        <v>767</v>
      </c>
      <c r="E108" s="69" t="s">
        <v>913</v>
      </c>
      <c r="F108" s="151" t="s">
        <v>1195</v>
      </c>
      <c r="G108" s="160" t="s">
        <v>161</v>
      </c>
      <c r="H108" s="152" t="s">
        <v>460</v>
      </c>
      <c r="I108" s="111" t="s">
        <v>47</v>
      </c>
      <c r="J108" s="67" t="s">
        <v>145</v>
      </c>
      <c r="K108" s="129" t="s">
        <v>47</v>
      </c>
      <c r="L108" s="81">
        <v>84.48</v>
      </c>
      <c r="M108" s="77">
        <v>116.79</v>
      </c>
      <c r="N108" s="127">
        <v>82.42</v>
      </c>
      <c r="O108" s="72">
        <v>113.94</v>
      </c>
      <c r="P108" s="74">
        <v>81.92</v>
      </c>
      <c r="Q108" s="75">
        <v>113.25</v>
      </c>
      <c r="R108" s="81">
        <v>81.430000000000007</v>
      </c>
      <c r="S108" s="77">
        <v>112.57</v>
      </c>
      <c r="T108" s="74">
        <v>76.8</v>
      </c>
      <c r="U108" s="75">
        <v>106.17</v>
      </c>
      <c r="V108" s="144"/>
      <c r="W108" s="145"/>
      <c r="X108" s="82">
        <v>82.42</v>
      </c>
      <c r="Y108" s="66">
        <v>113.94</v>
      </c>
      <c r="Z108" s="76">
        <v>81.92</v>
      </c>
      <c r="AA108" s="66">
        <v>113.25</v>
      </c>
      <c r="AB108" s="82">
        <v>81.430000000000007</v>
      </c>
      <c r="AC108" s="66">
        <v>112.57</v>
      </c>
    </row>
    <row r="109" spans="1:29" ht="15" customHeight="1" x14ac:dyDescent="0.2">
      <c r="A109" s="2"/>
      <c r="B109" s="68" t="s">
        <v>582</v>
      </c>
      <c r="C109" s="68" t="s">
        <v>580</v>
      </c>
      <c r="D109" s="69" t="s">
        <v>771</v>
      </c>
      <c r="E109" s="69" t="s">
        <v>913</v>
      </c>
      <c r="F109" s="151" t="s">
        <v>1199</v>
      </c>
      <c r="G109" s="176" t="s">
        <v>991</v>
      </c>
      <c r="H109" s="152" t="s">
        <v>464</v>
      </c>
      <c r="I109" s="111" t="s">
        <v>370</v>
      </c>
      <c r="J109" s="67" t="s">
        <v>351</v>
      </c>
      <c r="K109" s="129" t="s">
        <v>370</v>
      </c>
      <c r="L109" s="81">
        <v>43.75</v>
      </c>
      <c r="M109" s="77">
        <v>60.48</v>
      </c>
      <c r="N109" s="127">
        <v>42.68</v>
      </c>
      <c r="O109" s="72">
        <v>59</v>
      </c>
      <c r="P109" s="81">
        <v>42.42</v>
      </c>
      <c r="Q109" s="77">
        <v>58.64</v>
      </c>
      <c r="R109" s="71">
        <v>42.17</v>
      </c>
      <c r="S109" s="72">
        <v>58.3</v>
      </c>
      <c r="T109" s="81">
        <v>39.770000000000003</v>
      </c>
      <c r="U109" s="77">
        <v>54.98</v>
      </c>
      <c r="V109" s="144"/>
      <c r="W109" s="145"/>
      <c r="X109" s="82">
        <v>42.68</v>
      </c>
      <c r="Y109" s="66">
        <v>59</v>
      </c>
      <c r="Z109" s="82">
        <v>42.42</v>
      </c>
      <c r="AA109" s="66">
        <v>58.64</v>
      </c>
      <c r="AB109" s="65">
        <v>42.17</v>
      </c>
      <c r="AC109" s="66">
        <v>58.3</v>
      </c>
    </row>
    <row r="110" spans="1:29" ht="15" customHeight="1" x14ac:dyDescent="0.2">
      <c r="A110" s="2"/>
      <c r="B110" s="68" t="s">
        <v>582</v>
      </c>
      <c r="C110" s="68" t="s">
        <v>580</v>
      </c>
      <c r="D110" s="69" t="s">
        <v>772</v>
      </c>
      <c r="E110" s="69" t="s">
        <v>913</v>
      </c>
      <c r="F110" s="151" t="s">
        <v>1200</v>
      </c>
      <c r="G110" s="176" t="s">
        <v>992</v>
      </c>
      <c r="H110" s="152" t="s">
        <v>465</v>
      </c>
      <c r="I110" s="111" t="s">
        <v>370</v>
      </c>
      <c r="J110" s="67" t="s">
        <v>371</v>
      </c>
      <c r="K110" s="129" t="s">
        <v>370</v>
      </c>
      <c r="L110" s="71">
        <v>50.39</v>
      </c>
      <c r="M110" s="71">
        <v>69.66</v>
      </c>
      <c r="N110" s="127">
        <v>49.16</v>
      </c>
      <c r="O110" s="77">
        <v>67.959999999999994</v>
      </c>
      <c r="P110" s="81">
        <v>48.86</v>
      </c>
      <c r="Q110" s="77">
        <v>67.55</v>
      </c>
      <c r="R110" s="81">
        <v>48.57</v>
      </c>
      <c r="S110" s="77">
        <v>67.150000000000006</v>
      </c>
      <c r="T110" s="74">
        <v>45.81</v>
      </c>
      <c r="U110" s="75">
        <v>63.33</v>
      </c>
      <c r="V110" s="144"/>
      <c r="W110" s="145"/>
      <c r="X110" s="82">
        <v>49.16</v>
      </c>
      <c r="Y110" s="66">
        <v>67.959999999999994</v>
      </c>
      <c r="Z110" s="82">
        <v>48.86</v>
      </c>
      <c r="AA110" s="66">
        <v>67.55</v>
      </c>
      <c r="AB110" s="82">
        <v>48.57</v>
      </c>
      <c r="AC110" s="66">
        <v>67.150000000000006</v>
      </c>
    </row>
    <row r="111" spans="1:29" ht="15" customHeight="1" x14ac:dyDescent="0.2">
      <c r="A111" s="2"/>
      <c r="B111" s="68" t="s">
        <v>582</v>
      </c>
      <c r="C111" s="68" t="s">
        <v>580</v>
      </c>
      <c r="D111" s="69" t="s">
        <v>773</v>
      </c>
      <c r="E111" s="69" t="s">
        <v>913</v>
      </c>
      <c r="F111" s="151" t="s">
        <v>1201</v>
      </c>
      <c r="G111" s="176" t="s">
        <v>993</v>
      </c>
      <c r="H111" s="152" t="s">
        <v>466</v>
      </c>
      <c r="I111" s="111" t="s">
        <v>370</v>
      </c>
      <c r="J111" s="67" t="s">
        <v>372</v>
      </c>
      <c r="K111" s="129" t="s">
        <v>370</v>
      </c>
      <c r="L111" s="81">
        <v>61.28</v>
      </c>
      <c r="M111" s="77">
        <v>84.72</v>
      </c>
      <c r="N111" s="127">
        <v>59.78</v>
      </c>
      <c r="O111" s="72">
        <v>82.64</v>
      </c>
      <c r="P111" s="81">
        <v>59.42</v>
      </c>
      <c r="Q111" s="77">
        <v>82.14</v>
      </c>
      <c r="R111" s="81">
        <v>59.06</v>
      </c>
      <c r="S111" s="77">
        <v>81.650000000000006</v>
      </c>
      <c r="T111" s="81">
        <v>55.71</v>
      </c>
      <c r="U111" s="77">
        <v>77.02</v>
      </c>
      <c r="V111" s="144"/>
      <c r="W111" s="145"/>
      <c r="X111" s="82">
        <v>59.78</v>
      </c>
      <c r="Y111" s="66">
        <v>82.64</v>
      </c>
      <c r="Z111" s="82">
        <v>59.42</v>
      </c>
      <c r="AA111" s="66">
        <v>82.14</v>
      </c>
      <c r="AB111" s="82">
        <v>59.06</v>
      </c>
      <c r="AC111" s="66">
        <v>81.650000000000006</v>
      </c>
    </row>
    <row r="112" spans="1:29" ht="15" customHeight="1" x14ac:dyDescent="0.2">
      <c r="A112" s="2"/>
      <c r="B112" s="68" t="s">
        <v>582</v>
      </c>
      <c r="C112" s="68" t="s">
        <v>580</v>
      </c>
      <c r="D112" s="69" t="s">
        <v>774</v>
      </c>
      <c r="E112" s="69" t="s">
        <v>913</v>
      </c>
      <c r="F112" s="151" t="s">
        <v>1202</v>
      </c>
      <c r="G112" s="176" t="s">
        <v>994</v>
      </c>
      <c r="H112" s="152" t="s">
        <v>467</v>
      </c>
      <c r="I112" s="111" t="s">
        <v>370</v>
      </c>
      <c r="J112" s="67" t="s">
        <v>357</v>
      </c>
      <c r="K112" s="129" t="s">
        <v>370</v>
      </c>
      <c r="L112" s="71">
        <v>69.819999999999993</v>
      </c>
      <c r="M112" s="71">
        <v>96.52</v>
      </c>
      <c r="N112" s="127">
        <v>68.12</v>
      </c>
      <c r="O112" s="72">
        <v>94.17</v>
      </c>
      <c r="P112" s="74">
        <v>67.709999999999994</v>
      </c>
      <c r="Q112" s="75">
        <v>93.61</v>
      </c>
      <c r="R112" s="71">
        <v>67.3</v>
      </c>
      <c r="S112" s="72">
        <v>93.04</v>
      </c>
      <c r="T112" s="81">
        <v>63.48</v>
      </c>
      <c r="U112" s="77">
        <v>87.76</v>
      </c>
      <c r="V112" s="144"/>
      <c r="W112" s="145"/>
      <c r="X112" s="82">
        <v>68.12</v>
      </c>
      <c r="Y112" s="66">
        <v>94.17</v>
      </c>
      <c r="Z112" s="76">
        <v>67.709999999999994</v>
      </c>
      <c r="AA112" s="66">
        <v>93.61</v>
      </c>
      <c r="AB112" s="65">
        <v>67.3</v>
      </c>
      <c r="AC112" s="66">
        <v>93.04</v>
      </c>
    </row>
    <row r="113" spans="1:29" ht="15" customHeight="1" x14ac:dyDescent="0.2">
      <c r="A113" s="2"/>
      <c r="B113" s="68" t="s">
        <v>582</v>
      </c>
      <c r="C113" s="68" t="s">
        <v>580</v>
      </c>
      <c r="D113" s="69" t="s">
        <v>775</v>
      </c>
      <c r="E113" s="69" t="s">
        <v>913</v>
      </c>
      <c r="F113" s="151" t="s">
        <v>1203</v>
      </c>
      <c r="G113" s="160" t="s">
        <v>995</v>
      </c>
      <c r="H113" s="152" t="s">
        <v>572</v>
      </c>
      <c r="I113" s="111" t="s">
        <v>570</v>
      </c>
      <c r="J113" s="67" t="s">
        <v>571</v>
      </c>
      <c r="K113" s="129" t="s">
        <v>570</v>
      </c>
      <c r="L113" s="73">
        <v>31.85</v>
      </c>
      <c r="M113" s="72">
        <v>44.03</v>
      </c>
      <c r="N113" s="127">
        <v>31.85</v>
      </c>
      <c r="O113" s="77">
        <v>44.03</v>
      </c>
      <c r="P113" s="74">
        <v>31.66</v>
      </c>
      <c r="Q113" s="75">
        <v>43.77</v>
      </c>
      <c r="R113" s="71">
        <v>31.47</v>
      </c>
      <c r="S113" s="72">
        <v>43.51</v>
      </c>
      <c r="T113" s="81">
        <v>29.68</v>
      </c>
      <c r="U113" s="77">
        <v>41.03</v>
      </c>
      <c r="V113" s="144"/>
      <c r="W113" s="145"/>
      <c r="X113" s="82">
        <v>31.85</v>
      </c>
      <c r="Y113" s="66">
        <v>44.03</v>
      </c>
      <c r="Z113" s="76">
        <v>31.66</v>
      </c>
      <c r="AA113" s="66">
        <v>43.77</v>
      </c>
      <c r="AB113" s="65">
        <v>31.47</v>
      </c>
      <c r="AC113" s="66">
        <v>43.51</v>
      </c>
    </row>
    <row r="114" spans="1:29" ht="15" customHeight="1" x14ac:dyDescent="0.2">
      <c r="A114" s="2"/>
      <c r="B114" s="68" t="s">
        <v>582</v>
      </c>
      <c r="C114" s="68" t="s">
        <v>580</v>
      </c>
      <c r="D114" s="69" t="s">
        <v>776</v>
      </c>
      <c r="E114" s="69" t="s">
        <v>913</v>
      </c>
      <c r="F114" s="151" t="s">
        <v>1204</v>
      </c>
      <c r="G114" s="160" t="s">
        <v>996</v>
      </c>
      <c r="H114" s="152" t="s">
        <v>573</v>
      </c>
      <c r="I114" s="111" t="s">
        <v>570</v>
      </c>
      <c r="J114" s="67" t="s">
        <v>574</v>
      </c>
      <c r="K114" s="129" t="s">
        <v>570</v>
      </c>
      <c r="L114" s="73">
        <v>212</v>
      </c>
      <c r="M114" s="72">
        <v>293.08</v>
      </c>
      <c r="N114" s="127">
        <v>212</v>
      </c>
      <c r="O114" s="77">
        <v>293.08</v>
      </c>
      <c r="P114" s="81">
        <v>210.72</v>
      </c>
      <c r="Q114" s="77">
        <v>291.31</v>
      </c>
      <c r="R114" s="81">
        <v>209.45</v>
      </c>
      <c r="S114" s="77">
        <v>289.55</v>
      </c>
      <c r="T114" s="74">
        <v>197.55</v>
      </c>
      <c r="U114" s="75">
        <v>273.10000000000002</v>
      </c>
      <c r="V114" s="144"/>
      <c r="W114" s="145"/>
      <c r="X114" s="82">
        <v>212</v>
      </c>
      <c r="Y114" s="66">
        <v>293.08</v>
      </c>
      <c r="Z114" s="82">
        <v>210.72</v>
      </c>
      <c r="AA114" s="66">
        <v>291.31</v>
      </c>
      <c r="AB114" s="82">
        <v>209.45</v>
      </c>
      <c r="AC114" s="66">
        <v>289.55</v>
      </c>
    </row>
    <row r="115" spans="1:29" ht="15" customHeight="1" x14ac:dyDescent="0.2">
      <c r="A115" s="2"/>
      <c r="B115" s="68" t="s">
        <v>582</v>
      </c>
      <c r="C115" s="68" t="s">
        <v>580</v>
      </c>
      <c r="D115" s="69" t="s">
        <v>777</v>
      </c>
      <c r="E115" s="69" t="s">
        <v>913</v>
      </c>
      <c r="F115" s="151" t="s">
        <v>1205</v>
      </c>
      <c r="G115" s="160" t="s">
        <v>997</v>
      </c>
      <c r="H115" s="152" t="s">
        <v>568</v>
      </c>
      <c r="I115" s="111" t="s">
        <v>567</v>
      </c>
      <c r="J115" s="67" t="s">
        <v>569</v>
      </c>
      <c r="K115" s="129" t="s">
        <v>634</v>
      </c>
      <c r="L115" s="71">
        <v>53.25</v>
      </c>
      <c r="M115" s="71">
        <v>73.62</v>
      </c>
      <c r="N115" s="127">
        <v>51.95</v>
      </c>
      <c r="O115" s="72">
        <v>71.819999999999993</v>
      </c>
      <c r="P115" s="74">
        <v>51.64</v>
      </c>
      <c r="Q115" s="75">
        <v>71.39</v>
      </c>
      <c r="R115" s="81">
        <v>51.32</v>
      </c>
      <c r="S115" s="77">
        <v>70.95</v>
      </c>
      <c r="T115" s="81">
        <v>48.41</v>
      </c>
      <c r="U115" s="77">
        <v>66.92</v>
      </c>
      <c r="V115" s="144"/>
      <c r="W115" s="145"/>
      <c r="X115" s="82">
        <v>51.95</v>
      </c>
      <c r="Y115" s="66">
        <v>71.819999999999993</v>
      </c>
      <c r="Z115" s="76">
        <v>51.64</v>
      </c>
      <c r="AA115" s="66">
        <v>71.39</v>
      </c>
      <c r="AB115" s="82">
        <v>51.32</v>
      </c>
      <c r="AC115" s="66">
        <v>70.95</v>
      </c>
    </row>
    <row r="116" spans="1:29" ht="15" customHeight="1" x14ac:dyDescent="0.2">
      <c r="A116" s="2"/>
      <c r="B116" s="68" t="s">
        <v>582</v>
      </c>
      <c r="C116" s="68" t="s">
        <v>580</v>
      </c>
      <c r="D116" s="69" t="s">
        <v>778</v>
      </c>
      <c r="E116" s="69" t="s">
        <v>913</v>
      </c>
      <c r="F116" s="151" t="s">
        <v>1206</v>
      </c>
      <c r="G116" s="176" t="s">
        <v>125</v>
      </c>
      <c r="H116" s="152" t="s">
        <v>468</v>
      </c>
      <c r="I116" s="111" t="s">
        <v>124</v>
      </c>
      <c r="J116" s="67" t="s">
        <v>1346</v>
      </c>
      <c r="K116" s="129" t="s">
        <v>124</v>
      </c>
      <c r="L116" s="73">
        <v>6.24</v>
      </c>
      <c r="M116" s="72">
        <v>8.6300000000000008</v>
      </c>
      <c r="N116" s="127">
        <v>6.24</v>
      </c>
      <c r="O116" s="77">
        <v>8.6300000000000008</v>
      </c>
      <c r="P116" s="81">
        <v>6.2</v>
      </c>
      <c r="Q116" s="77">
        <v>8.57</v>
      </c>
      <c r="R116" s="81">
        <v>6.16</v>
      </c>
      <c r="S116" s="77">
        <v>8.52</v>
      </c>
      <c r="T116" s="81">
        <v>5.81</v>
      </c>
      <c r="U116" s="77">
        <v>8.0299999999999994</v>
      </c>
      <c r="V116" s="144"/>
      <c r="W116" s="145"/>
      <c r="X116" s="82">
        <v>6.24</v>
      </c>
      <c r="Y116" s="66">
        <v>8.6300000000000008</v>
      </c>
      <c r="Z116" s="82">
        <v>6.2</v>
      </c>
      <c r="AA116" s="66">
        <v>8.57</v>
      </c>
      <c r="AB116" s="82">
        <v>6.16</v>
      </c>
      <c r="AC116" s="66">
        <v>8.52</v>
      </c>
    </row>
    <row r="117" spans="1:29" ht="15" customHeight="1" x14ac:dyDescent="0.2">
      <c r="A117" s="8"/>
      <c r="B117" s="68" t="s">
        <v>582</v>
      </c>
      <c r="C117" s="68" t="s">
        <v>580</v>
      </c>
      <c r="D117" s="69" t="s">
        <v>778</v>
      </c>
      <c r="E117" s="69" t="s">
        <v>913</v>
      </c>
      <c r="F117" s="151" t="s">
        <v>1206</v>
      </c>
      <c r="G117" s="179" t="s">
        <v>1081</v>
      </c>
      <c r="H117" s="178" t="s">
        <v>1082</v>
      </c>
      <c r="I117" s="111" t="s">
        <v>124</v>
      </c>
      <c r="J117" s="67" t="s">
        <v>1346</v>
      </c>
      <c r="K117" s="129" t="s">
        <v>124</v>
      </c>
      <c r="L117" s="73">
        <v>6.24</v>
      </c>
      <c r="M117" s="72">
        <v>8.6300000000000008</v>
      </c>
      <c r="N117" s="126">
        <v>6.24</v>
      </c>
      <c r="O117" s="72">
        <v>8.6300000000000008</v>
      </c>
      <c r="P117" s="74">
        <v>6.2</v>
      </c>
      <c r="Q117" s="75">
        <v>8.57</v>
      </c>
      <c r="R117" s="71">
        <v>6.16</v>
      </c>
      <c r="S117" s="72">
        <v>8.52</v>
      </c>
      <c r="T117" s="74">
        <v>5.81</v>
      </c>
      <c r="U117" s="75">
        <v>8.0299999999999994</v>
      </c>
      <c r="V117" s="74"/>
      <c r="W117" s="75"/>
      <c r="X117" s="76">
        <v>6.24</v>
      </c>
      <c r="Y117" s="66">
        <v>8.6300000000000008</v>
      </c>
      <c r="Z117" s="76">
        <v>6.2</v>
      </c>
      <c r="AA117" s="66">
        <v>8.57</v>
      </c>
      <c r="AB117" s="65">
        <v>6.16</v>
      </c>
      <c r="AC117" s="66">
        <v>8.52</v>
      </c>
    </row>
    <row r="118" spans="1:29" ht="15" customHeight="1" x14ac:dyDescent="0.2">
      <c r="A118" s="2"/>
      <c r="B118" s="68" t="s">
        <v>582</v>
      </c>
      <c r="C118" s="68" t="s">
        <v>580</v>
      </c>
      <c r="D118" s="69" t="s">
        <v>779</v>
      </c>
      <c r="E118" s="69" t="s">
        <v>913</v>
      </c>
      <c r="F118" s="151" t="s">
        <v>1207</v>
      </c>
      <c r="G118" s="176" t="s">
        <v>126</v>
      </c>
      <c r="H118" s="152" t="s">
        <v>469</v>
      </c>
      <c r="I118" s="111" t="s">
        <v>124</v>
      </c>
      <c r="J118" s="67" t="s">
        <v>1083</v>
      </c>
      <c r="K118" s="129" t="s">
        <v>124</v>
      </c>
      <c r="L118" s="73">
        <v>6.92</v>
      </c>
      <c r="M118" s="72">
        <v>9.57</v>
      </c>
      <c r="N118" s="127">
        <v>6.92</v>
      </c>
      <c r="O118" s="77">
        <v>9.57</v>
      </c>
      <c r="P118" s="81">
        <v>6.88</v>
      </c>
      <c r="Q118" s="77">
        <v>9.51</v>
      </c>
      <c r="R118" s="81">
        <v>6.84</v>
      </c>
      <c r="S118" s="77">
        <v>9.4600000000000009</v>
      </c>
      <c r="T118" s="81">
        <v>6.45</v>
      </c>
      <c r="U118" s="77">
        <v>8.92</v>
      </c>
      <c r="V118" s="144"/>
      <c r="W118" s="145"/>
      <c r="X118" s="82">
        <v>6.92</v>
      </c>
      <c r="Y118" s="66">
        <v>9.57</v>
      </c>
      <c r="Z118" s="82">
        <v>6.88</v>
      </c>
      <c r="AA118" s="66">
        <v>9.51</v>
      </c>
      <c r="AB118" s="82">
        <v>6.84</v>
      </c>
      <c r="AC118" s="66">
        <v>9.4600000000000009</v>
      </c>
    </row>
    <row r="119" spans="1:29" ht="15" customHeight="1" x14ac:dyDescent="0.2">
      <c r="A119" s="8"/>
      <c r="B119" s="68" t="s">
        <v>582</v>
      </c>
      <c r="C119" s="68" t="s">
        <v>580</v>
      </c>
      <c r="D119" s="69" t="s">
        <v>779</v>
      </c>
      <c r="E119" s="69" t="s">
        <v>913</v>
      </c>
      <c r="F119" s="151" t="s">
        <v>1207</v>
      </c>
      <c r="G119" s="179" t="s">
        <v>1084</v>
      </c>
      <c r="H119" s="178" t="s">
        <v>1085</v>
      </c>
      <c r="I119" s="111" t="s">
        <v>124</v>
      </c>
      <c r="J119" s="67" t="s">
        <v>1083</v>
      </c>
      <c r="K119" s="129" t="s">
        <v>124</v>
      </c>
      <c r="L119" s="73">
        <v>6.92</v>
      </c>
      <c r="M119" s="72">
        <v>9.57</v>
      </c>
      <c r="N119" s="126">
        <v>6.92</v>
      </c>
      <c r="O119" s="72">
        <v>9.57</v>
      </c>
      <c r="P119" s="74">
        <v>6.88</v>
      </c>
      <c r="Q119" s="75">
        <v>9.51</v>
      </c>
      <c r="R119" s="71">
        <v>6.84</v>
      </c>
      <c r="S119" s="72">
        <v>9.4600000000000009</v>
      </c>
      <c r="T119" s="74">
        <v>6.45</v>
      </c>
      <c r="U119" s="75">
        <v>8.92</v>
      </c>
      <c r="V119" s="74"/>
      <c r="W119" s="75"/>
      <c r="X119" s="76">
        <v>6.92</v>
      </c>
      <c r="Y119" s="66">
        <v>9.57</v>
      </c>
      <c r="Z119" s="76">
        <v>6.88</v>
      </c>
      <c r="AA119" s="66">
        <v>9.51</v>
      </c>
      <c r="AB119" s="65">
        <v>6.84</v>
      </c>
      <c r="AC119" s="66">
        <v>9.4600000000000009</v>
      </c>
    </row>
    <row r="120" spans="1:29" ht="15" customHeight="1" x14ac:dyDescent="0.2">
      <c r="A120" s="2"/>
      <c r="B120" s="68" t="s">
        <v>582</v>
      </c>
      <c r="C120" s="68" t="s">
        <v>580</v>
      </c>
      <c r="D120" s="69" t="s">
        <v>780</v>
      </c>
      <c r="E120" s="69" t="s">
        <v>913</v>
      </c>
      <c r="F120" s="151" t="s">
        <v>1208</v>
      </c>
      <c r="G120" s="176" t="s">
        <v>127</v>
      </c>
      <c r="H120" s="152" t="s">
        <v>470</v>
      </c>
      <c r="I120" s="111" t="s">
        <v>124</v>
      </c>
      <c r="J120" s="67" t="s">
        <v>1347</v>
      </c>
      <c r="K120" s="129" t="s">
        <v>124</v>
      </c>
      <c r="L120" s="71">
        <v>7.75</v>
      </c>
      <c r="M120" s="71">
        <v>10.71</v>
      </c>
      <c r="N120" s="127">
        <v>7.56</v>
      </c>
      <c r="O120" s="72">
        <v>10.46</v>
      </c>
      <c r="P120" s="81">
        <v>7.52</v>
      </c>
      <c r="Q120" s="77">
        <v>10.4</v>
      </c>
      <c r="R120" s="71">
        <v>7.47</v>
      </c>
      <c r="S120" s="72">
        <v>10.33</v>
      </c>
      <c r="T120" s="81">
        <v>7.05</v>
      </c>
      <c r="U120" s="77">
        <v>9.75</v>
      </c>
      <c r="V120" s="144"/>
      <c r="W120" s="145"/>
      <c r="X120" s="82">
        <v>7.56</v>
      </c>
      <c r="Y120" s="66">
        <v>10.46</v>
      </c>
      <c r="Z120" s="82">
        <v>7.52</v>
      </c>
      <c r="AA120" s="66">
        <v>10.4</v>
      </c>
      <c r="AB120" s="65">
        <v>7.47</v>
      </c>
      <c r="AC120" s="66">
        <v>10.33</v>
      </c>
    </row>
    <row r="121" spans="1:29" ht="15" customHeight="1" x14ac:dyDescent="0.2">
      <c r="A121" s="2"/>
      <c r="B121" s="68" t="s">
        <v>582</v>
      </c>
      <c r="C121" s="68" t="s">
        <v>580</v>
      </c>
      <c r="D121" s="69" t="s">
        <v>781</v>
      </c>
      <c r="E121" s="69" t="s">
        <v>913</v>
      </c>
      <c r="F121" s="151" t="s">
        <v>1209</v>
      </c>
      <c r="G121" s="176" t="s">
        <v>133</v>
      </c>
      <c r="H121" s="152" t="s">
        <v>471</v>
      </c>
      <c r="I121" s="111" t="s">
        <v>124</v>
      </c>
      <c r="J121" s="67" t="s">
        <v>1348</v>
      </c>
      <c r="K121" s="129" t="s">
        <v>124</v>
      </c>
      <c r="L121" s="81">
        <v>9.33</v>
      </c>
      <c r="M121" s="77">
        <v>12.9</v>
      </c>
      <c r="N121" s="127">
        <v>9.1</v>
      </c>
      <c r="O121" s="77">
        <v>12.58</v>
      </c>
      <c r="P121" s="81">
        <v>9.0399999999999991</v>
      </c>
      <c r="Q121" s="77">
        <v>12.5</v>
      </c>
      <c r="R121" s="81">
        <v>8.99</v>
      </c>
      <c r="S121" s="77">
        <v>12.43</v>
      </c>
      <c r="T121" s="81">
        <v>8.48</v>
      </c>
      <c r="U121" s="77">
        <v>11.72</v>
      </c>
      <c r="V121" s="144"/>
      <c r="W121" s="145"/>
      <c r="X121" s="82">
        <v>9.1</v>
      </c>
      <c r="Y121" s="66">
        <v>12.58</v>
      </c>
      <c r="Z121" s="82">
        <v>9.0399999999999991</v>
      </c>
      <c r="AA121" s="66">
        <v>12.5</v>
      </c>
      <c r="AB121" s="82">
        <v>8.99</v>
      </c>
      <c r="AC121" s="66">
        <v>12.43</v>
      </c>
    </row>
    <row r="122" spans="1:29" ht="15" customHeight="1" x14ac:dyDescent="0.2">
      <c r="A122" s="2"/>
      <c r="B122" s="68" t="s">
        <v>582</v>
      </c>
      <c r="C122" s="68" t="s">
        <v>580</v>
      </c>
      <c r="D122" s="69" t="s">
        <v>782</v>
      </c>
      <c r="E122" s="69" t="s">
        <v>913</v>
      </c>
      <c r="F122" s="151" t="s">
        <v>1210</v>
      </c>
      <c r="G122" s="176" t="s">
        <v>128</v>
      </c>
      <c r="H122" s="152" t="s">
        <v>472</v>
      </c>
      <c r="I122" s="111" t="s">
        <v>124</v>
      </c>
      <c r="J122" s="67" t="s">
        <v>349</v>
      </c>
      <c r="K122" s="129" t="s">
        <v>124</v>
      </c>
      <c r="L122" s="73">
        <v>5.89</v>
      </c>
      <c r="M122" s="72">
        <v>8.15</v>
      </c>
      <c r="N122" s="127">
        <v>5.89</v>
      </c>
      <c r="O122" s="77">
        <v>8.15</v>
      </c>
      <c r="P122" s="74">
        <v>5.86</v>
      </c>
      <c r="Q122" s="75">
        <v>8.1</v>
      </c>
      <c r="R122" s="81">
        <v>5.82</v>
      </c>
      <c r="S122" s="77">
        <v>8.0500000000000007</v>
      </c>
      <c r="T122" s="81">
        <v>5.49</v>
      </c>
      <c r="U122" s="77">
        <v>7.59</v>
      </c>
      <c r="V122" s="144"/>
      <c r="W122" s="145"/>
      <c r="X122" s="82">
        <v>5.9</v>
      </c>
      <c r="Y122" s="66">
        <v>8.15</v>
      </c>
      <c r="Z122" s="76">
        <v>5.86</v>
      </c>
      <c r="AA122" s="66">
        <v>8.1</v>
      </c>
      <c r="AB122" s="82">
        <v>5.82</v>
      </c>
      <c r="AC122" s="66">
        <v>8.0500000000000007</v>
      </c>
    </row>
    <row r="123" spans="1:29" ht="15" customHeight="1" x14ac:dyDescent="0.2">
      <c r="A123" s="8"/>
      <c r="B123" s="68" t="s">
        <v>582</v>
      </c>
      <c r="C123" s="68" t="s">
        <v>580</v>
      </c>
      <c r="D123" s="69" t="s">
        <v>782</v>
      </c>
      <c r="E123" s="69" t="s">
        <v>913</v>
      </c>
      <c r="F123" s="151" t="s">
        <v>1210</v>
      </c>
      <c r="G123" s="179" t="s">
        <v>1086</v>
      </c>
      <c r="H123" s="178" t="s">
        <v>1087</v>
      </c>
      <c r="I123" s="111" t="s">
        <v>124</v>
      </c>
      <c r="J123" s="67" t="s">
        <v>349</v>
      </c>
      <c r="K123" s="129" t="s">
        <v>124</v>
      </c>
      <c r="L123" s="73">
        <v>5.89</v>
      </c>
      <c r="M123" s="72">
        <v>8.15</v>
      </c>
      <c r="N123" s="126">
        <v>5.89</v>
      </c>
      <c r="O123" s="72">
        <v>8.15</v>
      </c>
      <c r="P123" s="74">
        <v>5.86</v>
      </c>
      <c r="Q123" s="75">
        <v>8.1</v>
      </c>
      <c r="R123" s="71">
        <v>5.82</v>
      </c>
      <c r="S123" s="72">
        <v>8.0500000000000007</v>
      </c>
      <c r="T123" s="74">
        <v>5.49</v>
      </c>
      <c r="U123" s="75">
        <v>7.59</v>
      </c>
      <c r="V123" s="74"/>
      <c r="W123" s="75"/>
      <c r="X123" s="76">
        <v>5.9</v>
      </c>
      <c r="Y123" s="66">
        <v>8.15</v>
      </c>
      <c r="Z123" s="76">
        <v>5.86</v>
      </c>
      <c r="AA123" s="66">
        <v>8.1</v>
      </c>
      <c r="AB123" s="65">
        <v>5.82</v>
      </c>
      <c r="AC123" s="66">
        <v>8.0500000000000007</v>
      </c>
    </row>
    <row r="124" spans="1:29" ht="15" customHeight="1" x14ac:dyDescent="0.2">
      <c r="A124" s="2"/>
      <c r="B124" s="68" t="s">
        <v>582</v>
      </c>
      <c r="C124" s="68" t="s">
        <v>580</v>
      </c>
      <c r="D124" s="69" t="s">
        <v>783</v>
      </c>
      <c r="E124" s="69" t="s">
        <v>913</v>
      </c>
      <c r="F124" s="151" t="s">
        <v>1211</v>
      </c>
      <c r="G124" s="176" t="s">
        <v>134</v>
      </c>
      <c r="H124" s="152" t="s">
        <v>473</v>
      </c>
      <c r="I124" s="111" t="s">
        <v>124</v>
      </c>
      <c r="J124" s="67" t="s">
        <v>1349</v>
      </c>
      <c r="K124" s="129" t="s">
        <v>124</v>
      </c>
      <c r="L124" s="81">
        <v>11.88</v>
      </c>
      <c r="M124" s="77">
        <v>16.420000000000002</v>
      </c>
      <c r="N124" s="127">
        <v>11.59</v>
      </c>
      <c r="O124" s="77">
        <v>16.02</v>
      </c>
      <c r="P124" s="74">
        <v>11.52</v>
      </c>
      <c r="Q124" s="75">
        <v>15.93</v>
      </c>
      <c r="R124" s="81">
        <v>11.45</v>
      </c>
      <c r="S124" s="77">
        <v>15.83</v>
      </c>
      <c r="T124" s="74">
        <v>10.8</v>
      </c>
      <c r="U124" s="75">
        <v>14.93</v>
      </c>
      <c r="V124" s="144"/>
      <c r="W124" s="145"/>
      <c r="X124" s="82">
        <v>11.59</v>
      </c>
      <c r="Y124" s="66">
        <v>16.02</v>
      </c>
      <c r="Z124" s="76">
        <v>11.52</v>
      </c>
      <c r="AA124" s="66">
        <v>15.93</v>
      </c>
      <c r="AB124" s="82">
        <v>11.45</v>
      </c>
      <c r="AC124" s="66">
        <v>15.83</v>
      </c>
    </row>
    <row r="125" spans="1:29" ht="15" customHeight="1" x14ac:dyDescent="0.2">
      <c r="A125" s="2"/>
      <c r="B125" s="68" t="s">
        <v>582</v>
      </c>
      <c r="C125" s="68" t="s">
        <v>580</v>
      </c>
      <c r="D125" s="69" t="s">
        <v>784</v>
      </c>
      <c r="E125" s="69" t="s">
        <v>913</v>
      </c>
      <c r="F125" s="151" t="s">
        <v>1212</v>
      </c>
      <c r="G125" s="176" t="s">
        <v>129</v>
      </c>
      <c r="H125" s="152" t="s">
        <v>474</v>
      </c>
      <c r="I125" s="111" t="s">
        <v>124</v>
      </c>
      <c r="J125" s="67" t="s">
        <v>1350</v>
      </c>
      <c r="K125" s="129" t="s">
        <v>124</v>
      </c>
      <c r="L125" s="81">
        <v>8.86</v>
      </c>
      <c r="M125" s="77">
        <v>12.25</v>
      </c>
      <c r="N125" s="127">
        <v>8.64</v>
      </c>
      <c r="O125" s="77">
        <v>11.94</v>
      </c>
      <c r="P125" s="81">
        <v>8.59</v>
      </c>
      <c r="Q125" s="77">
        <v>11.88</v>
      </c>
      <c r="R125" s="81">
        <v>8.5399999999999991</v>
      </c>
      <c r="S125" s="77">
        <v>11.81</v>
      </c>
      <c r="T125" s="81">
        <v>8.0500000000000007</v>
      </c>
      <c r="U125" s="77">
        <v>11.13</v>
      </c>
      <c r="V125" s="144"/>
      <c r="W125" s="145"/>
      <c r="X125" s="82">
        <v>8.64</v>
      </c>
      <c r="Y125" s="66">
        <v>11.94</v>
      </c>
      <c r="Z125" s="82">
        <v>8.59</v>
      </c>
      <c r="AA125" s="66">
        <v>11.88</v>
      </c>
      <c r="AB125" s="82">
        <v>8.5399999999999991</v>
      </c>
      <c r="AC125" s="66">
        <v>11.81</v>
      </c>
    </row>
    <row r="126" spans="1:29" ht="15" customHeight="1" x14ac:dyDescent="0.2">
      <c r="A126" s="2"/>
      <c r="B126" s="68" t="s">
        <v>582</v>
      </c>
      <c r="C126" s="68" t="s">
        <v>580</v>
      </c>
      <c r="D126" s="69" t="s">
        <v>785</v>
      </c>
      <c r="E126" s="69" t="s">
        <v>913</v>
      </c>
      <c r="F126" s="151" t="s">
        <v>1213</v>
      </c>
      <c r="G126" s="176" t="s">
        <v>130</v>
      </c>
      <c r="H126" s="152" t="s">
        <v>475</v>
      </c>
      <c r="I126" s="111" t="s">
        <v>124</v>
      </c>
      <c r="J126" s="67" t="s">
        <v>1351</v>
      </c>
      <c r="K126" s="129" t="s">
        <v>124</v>
      </c>
      <c r="L126" s="81">
        <v>9.5399999999999991</v>
      </c>
      <c r="M126" s="77">
        <v>13.19</v>
      </c>
      <c r="N126" s="127">
        <v>9.31</v>
      </c>
      <c r="O126" s="77">
        <v>12.87</v>
      </c>
      <c r="P126" s="81">
        <v>9.25</v>
      </c>
      <c r="Q126" s="77">
        <v>12.79</v>
      </c>
      <c r="R126" s="81">
        <v>9.1999999999999993</v>
      </c>
      <c r="S126" s="77">
        <v>12.72</v>
      </c>
      <c r="T126" s="81">
        <v>8.68</v>
      </c>
      <c r="U126" s="77">
        <v>12</v>
      </c>
      <c r="V126" s="144"/>
      <c r="W126" s="145"/>
      <c r="X126" s="82">
        <v>9.31</v>
      </c>
      <c r="Y126" s="66">
        <v>12.87</v>
      </c>
      <c r="Z126" s="82">
        <v>9.25</v>
      </c>
      <c r="AA126" s="66">
        <v>12.79</v>
      </c>
      <c r="AB126" s="82">
        <v>9.1999999999999993</v>
      </c>
      <c r="AC126" s="66">
        <v>12.72</v>
      </c>
    </row>
    <row r="127" spans="1:29" ht="15" customHeight="1" x14ac:dyDescent="0.2">
      <c r="A127" s="2"/>
      <c r="B127" s="68" t="s">
        <v>582</v>
      </c>
      <c r="C127" s="68" t="s">
        <v>580</v>
      </c>
      <c r="D127" s="69" t="s">
        <v>786</v>
      </c>
      <c r="E127" s="69" t="s">
        <v>913</v>
      </c>
      <c r="F127" s="151" t="s">
        <v>1214</v>
      </c>
      <c r="G127" s="176" t="s">
        <v>131</v>
      </c>
      <c r="H127" s="152" t="s">
        <v>476</v>
      </c>
      <c r="I127" s="111" t="s">
        <v>124</v>
      </c>
      <c r="J127" s="67" t="s">
        <v>1352</v>
      </c>
      <c r="K127" s="129" t="s">
        <v>124</v>
      </c>
      <c r="L127" s="81">
        <v>12.04</v>
      </c>
      <c r="M127" s="77">
        <v>16.64</v>
      </c>
      <c r="N127" s="127">
        <v>11.75</v>
      </c>
      <c r="O127" s="77">
        <v>16.239999999999998</v>
      </c>
      <c r="P127" s="81">
        <v>11.68</v>
      </c>
      <c r="Q127" s="77">
        <v>16.149999999999999</v>
      </c>
      <c r="R127" s="81">
        <v>11.61</v>
      </c>
      <c r="S127" s="77">
        <v>16.05</v>
      </c>
      <c r="T127" s="81">
        <v>10.95</v>
      </c>
      <c r="U127" s="77">
        <v>15.14</v>
      </c>
      <c r="V127" s="144"/>
      <c r="W127" s="145"/>
      <c r="X127" s="82">
        <v>11.75</v>
      </c>
      <c r="Y127" s="66">
        <v>16.239999999999998</v>
      </c>
      <c r="Z127" s="82">
        <v>11.68</v>
      </c>
      <c r="AA127" s="66">
        <v>16.149999999999999</v>
      </c>
      <c r="AB127" s="82">
        <v>11.61</v>
      </c>
      <c r="AC127" s="66">
        <v>16.05</v>
      </c>
    </row>
    <row r="128" spans="1:29" ht="15" customHeight="1" x14ac:dyDescent="0.2">
      <c r="A128" s="2"/>
      <c r="B128" s="68" t="s">
        <v>582</v>
      </c>
      <c r="C128" s="68" t="s">
        <v>580</v>
      </c>
      <c r="D128" s="69" t="s">
        <v>787</v>
      </c>
      <c r="E128" s="69" t="s">
        <v>913</v>
      </c>
      <c r="F128" s="151" t="s">
        <v>1215</v>
      </c>
      <c r="G128" s="176" t="s">
        <v>132</v>
      </c>
      <c r="H128" s="152" t="s">
        <v>477</v>
      </c>
      <c r="I128" s="111" t="s">
        <v>124</v>
      </c>
      <c r="J128" s="67" t="s">
        <v>1353</v>
      </c>
      <c r="K128" s="129" t="s">
        <v>124</v>
      </c>
      <c r="L128" s="71">
        <v>20.84</v>
      </c>
      <c r="M128" s="71">
        <v>28.81</v>
      </c>
      <c r="N128" s="127">
        <v>20.329999999999998</v>
      </c>
      <c r="O128" s="77">
        <v>28.11</v>
      </c>
      <c r="P128" s="81">
        <v>20.21</v>
      </c>
      <c r="Q128" s="77">
        <v>27.94</v>
      </c>
      <c r="R128" s="71">
        <v>20.09</v>
      </c>
      <c r="S128" s="72">
        <v>27.77</v>
      </c>
      <c r="T128" s="81">
        <v>18.95</v>
      </c>
      <c r="U128" s="77">
        <v>26.2</v>
      </c>
      <c r="V128" s="144"/>
      <c r="W128" s="145"/>
      <c r="X128" s="82">
        <v>20.329999999999998</v>
      </c>
      <c r="Y128" s="66">
        <v>28.11</v>
      </c>
      <c r="Z128" s="82">
        <v>20.21</v>
      </c>
      <c r="AA128" s="66">
        <v>27.94</v>
      </c>
      <c r="AB128" s="65">
        <v>20.09</v>
      </c>
      <c r="AC128" s="66">
        <v>27.77</v>
      </c>
    </row>
    <row r="129" spans="1:29" ht="15" customHeight="1" x14ac:dyDescent="0.2">
      <c r="A129" s="2"/>
      <c r="B129" s="68" t="s">
        <v>582</v>
      </c>
      <c r="C129" s="68" t="s">
        <v>580</v>
      </c>
      <c r="D129" s="69" t="s">
        <v>788</v>
      </c>
      <c r="E129" s="69" t="s">
        <v>913</v>
      </c>
      <c r="F129" s="151" t="s">
        <v>1216</v>
      </c>
      <c r="G129" s="160" t="s">
        <v>165</v>
      </c>
      <c r="H129" s="152" t="s">
        <v>478</v>
      </c>
      <c r="I129" s="111" t="s">
        <v>52</v>
      </c>
      <c r="J129" s="67" t="s">
        <v>313</v>
      </c>
      <c r="K129" s="129" t="s">
        <v>52</v>
      </c>
      <c r="L129" s="73">
        <v>32.32</v>
      </c>
      <c r="M129" s="72">
        <v>44.68</v>
      </c>
      <c r="N129" s="127">
        <v>32.32</v>
      </c>
      <c r="O129" s="77">
        <v>44.68</v>
      </c>
      <c r="P129" s="74">
        <v>32.130000000000003</v>
      </c>
      <c r="Q129" s="75">
        <v>44.42</v>
      </c>
      <c r="R129" s="81">
        <v>31.93</v>
      </c>
      <c r="S129" s="77">
        <v>44.14</v>
      </c>
      <c r="T129" s="81">
        <v>30.12</v>
      </c>
      <c r="U129" s="77">
        <v>41.64</v>
      </c>
      <c r="V129" s="144"/>
      <c r="W129" s="145"/>
      <c r="X129" s="82">
        <v>32.32</v>
      </c>
      <c r="Y129" s="66">
        <v>44.68</v>
      </c>
      <c r="Z129" s="76">
        <v>32.130000000000003</v>
      </c>
      <c r="AA129" s="66">
        <v>44.42</v>
      </c>
      <c r="AB129" s="82">
        <v>31.93</v>
      </c>
      <c r="AC129" s="66">
        <v>44.14</v>
      </c>
    </row>
    <row r="130" spans="1:29" ht="15" customHeight="1" x14ac:dyDescent="0.2">
      <c r="A130" s="2"/>
      <c r="B130" s="68" t="s">
        <v>582</v>
      </c>
      <c r="C130" s="68" t="s">
        <v>580</v>
      </c>
      <c r="D130" s="69" t="s">
        <v>789</v>
      </c>
      <c r="E130" s="69" t="s">
        <v>913</v>
      </c>
      <c r="F130" s="151" t="s">
        <v>1217</v>
      </c>
      <c r="G130" s="160" t="s">
        <v>166</v>
      </c>
      <c r="H130" s="152" t="s">
        <v>479</v>
      </c>
      <c r="I130" s="111" t="s">
        <v>53</v>
      </c>
      <c r="J130" s="67" t="s">
        <v>54</v>
      </c>
      <c r="K130" s="129" t="s">
        <v>53</v>
      </c>
      <c r="L130" s="81">
        <v>15.4</v>
      </c>
      <c r="M130" s="77">
        <v>21.29</v>
      </c>
      <c r="N130" s="127">
        <v>15.02</v>
      </c>
      <c r="O130" s="77">
        <v>20.77</v>
      </c>
      <c r="P130" s="74">
        <v>14.93</v>
      </c>
      <c r="Q130" s="75">
        <v>20.64</v>
      </c>
      <c r="R130" s="81">
        <v>14.84</v>
      </c>
      <c r="S130" s="77">
        <v>20.52</v>
      </c>
      <c r="T130" s="81">
        <v>14</v>
      </c>
      <c r="U130" s="77">
        <v>19.350000000000001</v>
      </c>
      <c r="V130" s="144"/>
      <c r="W130" s="145"/>
      <c r="X130" s="82">
        <v>15.02</v>
      </c>
      <c r="Y130" s="66">
        <v>20.77</v>
      </c>
      <c r="Z130" s="76">
        <v>14.93</v>
      </c>
      <c r="AA130" s="66">
        <v>20.64</v>
      </c>
      <c r="AB130" s="82">
        <v>14.84</v>
      </c>
      <c r="AC130" s="66">
        <v>20.52</v>
      </c>
    </row>
    <row r="131" spans="1:29" ht="15" customHeight="1" x14ac:dyDescent="0.2">
      <c r="A131" s="2"/>
      <c r="B131" s="68" t="s">
        <v>582</v>
      </c>
      <c r="C131" s="68" t="s">
        <v>580</v>
      </c>
      <c r="D131" s="69" t="s">
        <v>790</v>
      </c>
      <c r="E131" s="69" t="s">
        <v>913</v>
      </c>
      <c r="F131" s="151" t="s">
        <v>1218</v>
      </c>
      <c r="G131" s="160" t="s">
        <v>167</v>
      </c>
      <c r="H131" s="152" t="s">
        <v>480</v>
      </c>
      <c r="I131" s="111" t="s">
        <v>53</v>
      </c>
      <c r="J131" s="67" t="s">
        <v>55</v>
      </c>
      <c r="K131" s="129" t="s">
        <v>53</v>
      </c>
      <c r="L131" s="81">
        <v>28.85</v>
      </c>
      <c r="M131" s="77">
        <v>39.880000000000003</v>
      </c>
      <c r="N131" s="127">
        <v>28.15</v>
      </c>
      <c r="O131" s="77">
        <v>38.92</v>
      </c>
      <c r="P131" s="74">
        <v>27.98</v>
      </c>
      <c r="Q131" s="75">
        <v>38.68</v>
      </c>
      <c r="R131" s="81">
        <v>27.81</v>
      </c>
      <c r="S131" s="77">
        <v>38.450000000000003</v>
      </c>
      <c r="T131" s="81">
        <v>26.23</v>
      </c>
      <c r="U131" s="77">
        <v>36.26</v>
      </c>
      <c r="V131" s="144"/>
      <c r="W131" s="145"/>
      <c r="X131" s="82">
        <v>28.15</v>
      </c>
      <c r="Y131" s="66">
        <v>38.92</v>
      </c>
      <c r="Z131" s="76">
        <v>27.98</v>
      </c>
      <c r="AA131" s="66">
        <v>38.68</v>
      </c>
      <c r="AB131" s="82">
        <v>27.81</v>
      </c>
      <c r="AC131" s="66">
        <v>38.450000000000003</v>
      </c>
    </row>
    <row r="132" spans="1:29" ht="15" customHeight="1" x14ac:dyDescent="0.2">
      <c r="A132" s="2"/>
      <c r="B132" s="68" t="s">
        <v>582</v>
      </c>
      <c r="C132" s="68" t="s">
        <v>580</v>
      </c>
      <c r="D132" s="69" t="s">
        <v>791</v>
      </c>
      <c r="E132" s="69" t="s">
        <v>913</v>
      </c>
      <c r="F132" s="151" t="s">
        <v>1219</v>
      </c>
      <c r="G132" s="160" t="s">
        <v>181</v>
      </c>
      <c r="H132" s="152" t="s">
        <v>481</v>
      </c>
      <c r="I132" s="111" t="s">
        <v>56</v>
      </c>
      <c r="J132" s="67" t="s">
        <v>57</v>
      </c>
      <c r="K132" s="129" t="s">
        <v>56</v>
      </c>
      <c r="L132" s="81">
        <v>35.5</v>
      </c>
      <c r="M132" s="77">
        <v>49.08</v>
      </c>
      <c r="N132" s="127">
        <v>34.630000000000003</v>
      </c>
      <c r="O132" s="77">
        <v>47.87</v>
      </c>
      <c r="P132" s="81">
        <v>34.42</v>
      </c>
      <c r="Q132" s="77">
        <v>47.58</v>
      </c>
      <c r="R132" s="81">
        <v>34.21</v>
      </c>
      <c r="S132" s="77">
        <v>47.29</v>
      </c>
      <c r="T132" s="81">
        <v>32.270000000000003</v>
      </c>
      <c r="U132" s="77">
        <v>44.61</v>
      </c>
      <c r="V132" s="144"/>
      <c r="W132" s="145"/>
      <c r="X132" s="82">
        <v>34.630000000000003</v>
      </c>
      <c r="Y132" s="66">
        <v>47.87</v>
      </c>
      <c r="Z132" s="82">
        <v>34.42</v>
      </c>
      <c r="AA132" s="66">
        <v>47.58</v>
      </c>
      <c r="AB132" s="82">
        <v>34.21</v>
      </c>
      <c r="AC132" s="66">
        <v>47.29</v>
      </c>
    </row>
    <row r="133" spans="1:29" ht="15" customHeight="1" x14ac:dyDescent="0.2">
      <c r="A133" s="2"/>
      <c r="B133" s="68" t="s">
        <v>582</v>
      </c>
      <c r="C133" s="68" t="s">
        <v>580</v>
      </c>
      <c r="D133" s="69" t="s">
        <v>792</v>
      </c>
      <c r="E133" s="69" t="s">
        <v>913</v>
      </c>
      <c r="F133" s="151" t="s">
        <v>1220</v>
      </c>
      <c r="G133" s="160" t="s">
        <v>195</v>
      </c>
      <c r="H133" s="152" t="s">
        <v>482</v>
      </c>
      <c r="I133" s="111" t="s">
        <v>56</v>
      </c>
      <c r="J133" s="67" t="s">
        <v>58</v>
      </c>
      <c r="K133" s="129" t="s">
        <v>56</v>
      </c>
      <c r="L133" s="81">
        <v>96.89</v>
      </c>
      <c r="M133" s="77">
        <v>133.94</v>
      </c>
      <c r="N133" s="127">
        <v>94.52</v>
      </c>
      <c r="O133" s="77">
        <v>130.66999999999999</v>
      </c>
      <c r="P133" s="81">
        <v>93.95</v>
      </c>
      <c r="Q133" s="77">
        <v>129.88</v>
      </c>
      <c r="R133" s="81">
        <v>93.38</v>
      </c>
      <c r="S133" s="77">
        <v>129.09</v>
      </c>
      <c r="T133" s="74">
        <v>88.08</v>
      </c>
      <c r="U133" s="75">
        <v>121.77</v>
      </c>
      <c r="V133" s="144"/>
      <c r="W133" s="145"/>
      <c r="X133" s="82">
        <v>94.52</v>
      </c>
      <c r="Y133" s="66">
        <v>130.66999999999999</v>
      </c>
      <c r="Z133" s="82">
        <v>93.95</v>
      </c>
      <c r="AA133" s="66">
        <v>129.88</v>
      </c>
      <c r="AB133" s="82">
        <v>93.38</v>
      </c>
      <c r="AC133" s="66">
        <v>129.09</v>
      </c>
    </row>
    <row r="134" spans="1:29" ht="15" customHeight="1" x14ac:dyDescent="0.2">
      <c r="A134" s="2"/>
      <c r="B134" s="68" t="s">
        <v>582</v>
      </c>
      <c r="C134" s="68" t="s">
        <v>580</v>
      </c>
      <c r="D134" s="69" t="s">
        <v>799</v>
      </c>
      <c r="E134" s="69" t="s">
        <v>913</v>
      </c>
      <c r="F134" s="151" t="s">
        <v>1227</v>
      </c>
      <c r="G134" s="160" t="s">
        <v>231</v>
      </c>
      <c r="H134" s="152" t="s">
        <v>489</v>
      </c>
      <c r="I134" s="111" t="s">
        <v>636</v>
      </c>
      <c r="J134" s="67" t="s">
        <v>259</v>
      </c>
      <c r="K134" s="129" t="s">
        <v>636</v>
      </c>
      <c r="L134" s="73">
        <v>42</v>
      </c>
      <c r="M134" s="72">
        <v>58.07</v>
      </c>
      <c r="N134" s="127">
        <v>42</v>
      </c>
      <c r="O134" s="77">
        <v>58.07</v>
      </c>
      <c r="P134" s="81">
        <v>41.75</v>
      </c>
      <c r="Q134" s="77">
        <v>57.72</v>
      </c>
      <c r="R134" s="81">
        <v>41.5</v>
      </c>
      <c r="S134" s="77">
        <v>57.37</v>
      </c>
      <c r="T134" s="81">
        <v>39.14</v>
      </c>
      <c r="U134" s="77">
        <v>54.11</v>
      </c>
      <c r="V134" s="144"/>
      <c r="W134" s="145"/>
      <c r="X134" s="82">
        <v>42</v>
      </c>
      <c r="Y134" s="66">
        <v>58.07</v>
      </c>
      <c r="Z134" s="82">
        <v>41.75</v>
      </c>
      <c r="AA134" s="66">
        <v>57.72</v>
      </c>
      <c r="AB134" s="82">
        <v>41.5</v>
      </c>
      <c r="AC134" s="66">
        <v>57.37</v>
      </c>
    </row>
    <row r="135" spans="1:29" ht="15" customHeight="1" x14ac:dyDescent="0.2">
      <c r="A135" s="2"/>
      <c r="B135" s="68" t="s">
        <v>582</v>
      </c>
      <c r="C135" s="68" t="s">
        <v>580</v>
      </c>
      <c r="D135" s="69" t="s">
        <v>800</v>
      </c>
      <c r="E135" s="69" t="s">
        <v>913</v>
      </c>
      <c r="F135" s="151" t="s">
        <v>1228</v>
      </c>
      <c r="G135" s="160" t="s">
        <v>232</v>
      </c>
      <c r="H135" s="152" t="s">
        <v>490</v>
      </c>
      <c r="I135" s="111" t="s">
        <v>636</v>
      </c>
      <c r="J135" s="67" t="s">
        <v>260</v>
      </c>
      <c r="K135" s="129" t="s">
        <v>636</v>
      </c>
      <c r="L135" s="73">
        <v>62.06</v>
      </c>
      <c r="M135" s="72">
        <v>85.79</v>
      </c>
      <c r="N135" s="127">
        <v>62.06</v>
      </c>
      <c r="O135" s="77">
        <v>85.79</v>
      </c>
      <c r="P135" s="81">
        <v>61.68</v>
      </c>
      <c r="Q135" s="77">
        <v>85.27</v>
      </c>
      <c r="R135" s="81">
        <v>61.31</v>
      </c>
      <c r="S135" s="77">
        <v>84.76</v>
      </c>
      <c r="T135" s="81">
        <v>57.83</v>
      </c>
      <c r="U135" s="77">
        <v>79.95</v>
      </c>
      <c r="V135" s="144"/>
      <c r="W135" s="145"/>
      <c r="X135" s="82">
        <v>62.06</v>
      </c>
      <c r="Y135" s="66">
        <v>85.79</v>
      </c>
      <c r="Z135" s="82">
        <v>61.68</v>
      </c>
      <c r="AA135" s="66">
        <v>85.27</v>
      </c>
      <c r="AB135" s="82">
        <v>61.31</v>
      </c>
      <c r="AC135" s="66">
        <v>84.76</v>
      </c>
    </row>
    <row r="136" spans="1:29" ht="15" customHeight="1" x14ac:dyDescent="0.2">
      <c r="A136" s="2"/>
      <c r="B136" s="68" t="s">
        <v>582</v>
      </c>
      <c r="C136" s="68" t="s">
        <v>580</v>
      </c>
      <c r="D136" s="69" t="s">
        <v>801</v>
      </c>
      <c r="E136" s="69" t="s">
        <v>913</v>
      </c>
      <c r="F136" s="151" t="s">
        <v>1229</v>
      </c>
      <c r="G136" s="160" t="s">
        <v>233</v>
      </c>
      <c r="H136" s="152" t="s">
        <v>491</v>
      </c>
      <c r="I136" s="111" t="s">
        <v>636</v>
      </c>
      <c r="J136" s="67" t="s">
        <v>261</v>
      </c>
      <c r="K136" s="129" t="s">
        <v>636</v>
      </c>
      <c r="L136" s="73">
        <v>124.13</v>
      </c>
      <c r="M136" s="72">
        <v>171.61</v>
      </c>
      <c r="N136" s="127">
        <v>124.13</v>
      </c>
      <c r="O136" s="77">
        <v>171.61</v>
      </c>
      <c r="P136" s="81">
        <v>123.38</v>
      </c>
      <c r="Q136" s="77">
        <v>170.57</v>
      </c>
      <c r="R136" s="81">
        <v>122.64</v>
      </c>
      <c r="S136" s="77">
        <v>169.54</v>
      </c>
      <c r="T136" s="81">
        <v>115.67</v>
      </c>
      <c r="U136" s="77">
        <v>159.91</v>
      </c>
      <c r="V136" s="144"/>
      <c r="W136" s="145"/>
      <c r="X136" s="82">
        <v>124.13</v>
      </c>
      <c r="Y136" s="66">
        <v>171.61</v>
      </c>
      <c r="Z136" s="82">
        <v>123.38</v>
      </c>
      <c r="AA136" s="66">
        <v>170.57</v>
      </c>
      <c r="AB136" s="82">
        <v>122.64</v>
      </c>
      <c r="AC136" s="66">
        <v>169.54</v>
      </c>
    </row>
    <row r="137" spans="1:29" ht="15" customHeight="1" x14ac:dyDescent="0.2">
      <c r="A137" s="2"/>
      <c r="B137" s="68" t="s">
        <v>582</v>
      </c>
      <c r="C137" s="68" t="s">
        <v>580</v>
      </c>
      <c r="D137" s="69" t="s">
        <v>802</v>
      </c>
      <c r="E137" s="69" t="s">
        <v>913</v>
      </c>
      <c r="F137" s="151" t="s">
        <v>1230</v>
      </c>
      <c r="G137" s="160" t="s">
        <v>998</v>
      </c>
      <c r="H137" s="152" t="s">
        <v>492</v>
      </c>
      <c r="I137" s="111" t="s">
        <v>332</v>
      </c>
      <c r="J137" s="67" t="s">
        <v>333</v>
      </c>
      <c r="K137" s="129" t="s">
        <v>332</v>
      </c>
      <c r="L137" s="71">
        <v>69.02</v>
      </c>
      <c r="M137" s="71">
        <v>95.42</v>
      </c>
      <c r="N137" s="127">
        <v>67.34</v>
      </c>
      <c r="O137" s="72">
        <v>93.09</v>
      </c>
      <c r="P137" s="81">
        <v>66.930000000000007</v>
      </c>
      <c r="Q137" s="77">
        <v>92.53</v>
      </c>
      <c r="R137" s="81">
        <v>66.52</v>
      </c>
      <c r="S137" s="77">
        <v>91.96</v>
      </c>
      <c r="T137" s="81">
        <v>62.74</v>
      </c>
      <c r="U137" s="77">
        <v>86.73</v>
      </c>
      <c r="V137" s="144"/>
      <c r="W137" s="145"/>
      <c r="X137" s="82">
        <v>67.34</v>
      </c>
      <c r="Y137" s="66">
        <v>93.09</v>
      </c>
      <c r="Z137" s="82">
        <v>66.930000000000007</v>
      </c>
      <c r="AA137" s="66">
        <v>92.53</v>
      </c>
      <c r="AB137" s="82">
        <v>66.52</v>
      </c>
      <c r="AC137" s="66">
        <v>91.96</v>
      </c>
    </row>
    <row r="138" spans="1:29" ht="15" customHeight="1" x14ac:dyDescent="0.2">
      <c r="A138" s="2"/>
      <c r="B138" s="68" t="s">
        <v>582</v>
      </c>
      <c r="C138" s="68" t="s">
        <v>580</v>
      </c>
      <c r="D138" s="69" t="s">
        <v>803</v>
      </c>
      <c r="E138" s="69" t="s">
        <v>913</v>
      </c>
      <c r="F138" s="151" t="s">
        <v>1231</v>
      </c>
      <c r="G138" s="160" t="s">
        <v>999</v>
      </c>
      <c r="H138" s="152" t="s">
        <v>493</v>
      </c>
      <c r="I138" s="111" t="s">
        <v>332</v>
      </c>
      <c r="J138" s="67" t="s">
        <v>334</v>
      </c>
      <c r="K138" s="129" t="s">
        <v>332</v>
      </c>
      <c r="L138" s="71">
        <v>105.83</v>
      </c>
      <c r="M138" s="71">
        <v>146.30000000000001</v>
      </c>
      <c r="N138" s="127">
        <v>103.25</v>
      </c>
      <c r="O138" s="77">
        <v>142.72999999999999</v>
      </c>
      <c r="P138" s="81">
        <v>102.62</v>
      </c>
      <c r="Q138" s="77">
        <v>141.87</v>
      </c>
      <c r="R138" s="81">
        <v>102</v>
      </c>
      <c r="S138" s="77">
        <v>141.01</v>
      </c>
      <c r="T138" s="74">
        <v>96.21</v>
      </c>
      <c r="U138" s="75">
        <v>133</v>
      </c>
      <c r="V138" s="144"/>
      <c r="W138" s="145"/>
      <c r="X138" s="82">
        <v>103.25</v>
      </c>
      <c r="Y138" s="66">
        <v>142.72999999999999</v>
      </c>
      <c r="Z138" s="82">
        <v>102.62</v>
      </c>
      <c r="AA138" s="66">
        <v>141.87</v>
      </c>
      <c r="AB138" s="82">
        <v>102</v>
      </c>
      <c r="AC138" s="66">
        <v>141.01</v>
      </c>
    </row>
    <row r="139" spans="1:29" ht="15" customHeight="1" x14ac:dyDescent="0.2">
      <c r="A139" s="2"/>
      <c r="B139" s="68" t="s">
        <v>582</v>
      </c>
      <c r="C139" s="68" t="s">
        <v>580</v>
      </c>
      <c r="D139" s="69" t="s">
        <v>804</v>
      </c>
      <c r="E139" s="69" t="s">
        <v>913</v>
      </c>
      <c r="F139" s="151" t="s">
        <v>1232</v>
      </c>
      <c r="G139" s="160" t="s">
        <v>116</v>
      </c>
      <c r="H139" s="152" t="s">
        <v>494</v>
      </c>
      <c r="I139" s="111" t="s">
        <v>115</v>
      </c>
      <c r="J139" s="67" t="s">
        <v>250</v>
      </c>
      <c r="K139" s="129" t="s">
        <v>115</v>
      </c>
      <c r="L139" s="73">
        <v>39.93</v>
      </c>
      <c r="M139" s="72">
        <v>55.2</v>
      </c>
      <c r="N139" s="127">
        <v>39.93</v>
      </c>
      <c r="O139" s="77">
        <v>55.2</v>
      </c>
      <c r="P139" s="81">
        <v>39.69</v>
      </c>
      <c r="Q139" s="77">
        <v>54.87</v>
      </c>
      <c r="R139" s="81">
        <v>39.450000000000003</v>
      </c>
      <c r="S139" s="77">
        <v>54.54</v>
      </c>
      <c r="T139" s="81">
        <v>37.21</v>
      </c>
      <c r="U139" s="77">
        <v>51.44</v>
      </c>
      <c r="V139" s="144"/>
      <c r="W139" s="145"/>
      <c r="X139" s="82">
        <v>39.93</v>
      </c>
      <c r="Y139" s="66">
        <v>55.2</v>
      </c>
      <c r="Z139" s="82">
        <v>39.69</v>
      </c>
      <c r="AA139" s="66">
        <v>54.87</v>
      </c>
      <c r="AB139" s="82">
        <v>39.450000000000003</v>
      </c>
      <c r="AC139" s="66">
        <v>54.54</v>
      </c>
    </row>
    <row r="140" spans="1:29" ht="15" customHeight="1" x14ac:dyDescent="0.2">
      <c r="A140" s="2"/>
      <c r="B140" s="68" t="s">
        <v>582</v>
      </c>
      <c r="C140" s="68" t="s">
        <v>580</v>
      </c>
      <c r="D140" s="69" t="s">
        <v>805</v>
      </c>
      <c r="E140" s="69" t="s">
        <v>913</v>
      </c>
      <c r="F140" s="151" t="s">
        <v>1233</v>
      </c>
      <c r="G140" s="160" t="s">
        <v>117</v>
      </c>
      <c r="H140" s="152" t="s">
        <v>495</v>
      </c>
      <c r="I140" s="111" t="s">
        <v>115</v>
      </c>
      <c r="J140" s="67" t="s">
        <v>251</v>
      </c>
      <c r="K140" s="129" t="s">
        <v>115</v>
      </c>
      <c r="L140" s="73">
        <v>50.48</v>
      </c>
      <c r="M140" s="72">
        <v>69.78</v>
      </c>
      <c r="N140" s="127">
        <v>50.48</v>
      </c>
      <c r="O140" s="72">
        <v>69.78</v>
      </c>
      <c r="P140" s="81">
        <v>50.17</v>
      </c>
      <c r="Q140" s="77">
        <v>69.36</v>
      </c>
      <c r="R140" s="81">
        <v>49.87</v>
      </c>
      <c r="S140" s="77">
        <v>68.94</v>
      </c>
      <c r="T140" s="81">
        <v>47.03</v>
      </c>
      <c r="U140" s="77">
        <v>65.02</v>
      </c>
      <c r="V140" s="144"/>
      <c r="W140" s="145"/>
      <c r="X140" s="82">
        <v>50.48</v>
      </c>
      <c r="Y140" s="66">
        <v>69.78</v>
      </c>
      <c r="Z140" s="82">
        <v>50.17</v>
      </c>
      <c r="AA140" s="66">
        <v>69.36</v>
      </c>
      <c r="AB140" s="82">
        <v>49.87</v>
      </c>
      <c r="AC140" s="66">
        <v>68.94</v>
      </c>
    </row>
    <row r="141" spans="1:29" ht="15" customHeight="1" x14ac:dyDescent="0.2">
      <c r="A141" s="2"/>
      <c r="B141" s="68" t="s">
        <v>582</v>
      </c>
      <c r="C141" s="68" t="s">
        <v>580</v>
      </c>
      <c r="D141" s="69" t="s">
        <v>806</v>
      </c>
      <c r="E141" s="69" t="s">
        <v>913</v>
      </c>
      <c r="F141" s="151" t="s">
        <v>1234</v>
      </c>
      <c r="G141" s="160" t="s">
        <v>179</v>
      </c>
      <c r="H141" s="152" t="s">
        <v>496</v>
      </c>
      <c r="I141" s="111" t="s">
        <v>115</v>
      </c>
      <c r="J141" s="67" t="s">
        <v>252</v>
      </c>
      <c r="K141" s="129" t="s">
        <v>115</v>
      </c>
      <c r="L141" s="73">
        <v>106.95</v>
      </c>
      <c r="M141" s="72">
        <v>147.85</v>
      </c>
      <c r="N141" s="127">
        <v>106.95</v>
      </c>
      <c r="O141" s="77">
        <v>147.85</v>
      </c>
      <c r="P141" s="81">
        <v>106.3</v>
      </c>
      <c r="Q141" s="77">
        <v>146.94999999999999</v>
      </c>
      <c r="R141" s="71">
        <v>105.66</v>
      </c>
      <c r="S141" s="72">
        <v>146.07</v>
      </c>
      <c r="T141" s="81">
        <v>99.66</v>
      </c>
      <c r="U141" s="77">
        <v>137.77000000000001</v>
      </c>
      <c r="V141" s="144"/>
      <c r="W141" s="145"/>
      <c r="X141" s="82">
        <v>106.95</v>
      </c>
      <c r="Y141" s="66">
        <v>147.85</v>
      </c>
      <c r="Z141" s="82">
        <v>106.3</v>
      </c>
      <c r="AA141" s="66">
        <v>146.94999999999999</v>
      </c>
      <c r="AB141" s="65">
        <v>105.66</v>
      </c>
      <c r="AC141" s="66">
        <v>146.07</v>
      </c>
    </row>
    <row r="142" spans="1:29" ht="15" customHeight="1" x14ac:dyDescent="0.2">
      <c r="A142" s="2"/>
      <c r="B142" s="68" t="s">
        <v>582</v>
      </c>
      <c r="C142" s="68" t="s">
        <v>580</v>
      </c>
      <c r="D142" s="69" t="s">
        <v>807</v>
      </c>
      <c r="E142" s="69" t="s">
        <v>913</v>
      </c>
      <c r="F142" s="151" t="s">
        <v>1235</v>
      </c>
      <c r="G142" s="160" t="s">
        <v>1000</v>
      </c>
      <c r="H142" s="152" t="s">
        <v>497</v>
      </c>
      <c r="I142" s="111" t="s">
        <v>325</v>
      </c>
      <c r="J142" s="67" t="s">
        <v>326</v>
      </c>
      <c r="K142" s="129" t="s">
        <v>325</v>
      </c>
      <c r="L142" s="73">
        <v>11.49</v>
      </c>
      <c r="M142" s="72">
        <v>15.88</v>
      </c>
      <c r="N142" s="127">
        <v>11.49</v>
      </c>
      <c r="O142" s="72">
        <v>15.88</v>
      </c>
      <c r="P142" s="81">
        <v>11.42</v>
      </c>
      <c r="Q142" s="77">
        <v>15.79</v>
      </c>
      <c r="R142" s="81">
        <v>11.35</v>
      </c>
      <c r="S142" s="77">
        <v>15.69</v>
      </c>
      <c r="T142" s="81">
        <v>10.71</v>
      </c>
      <c r="U142" s="77">
        <v>14.81</v>
      </c>
      <c r="V142" s="144"/>
      <c r="W142" s="145"/>
      <c r="X142" s="82">
        <v>11.49</v>
      </c>
      <c r="Y142" s="66">
        <v>15.88</v>
      </c>
      <c r="Z142" s="82">
        <v>11.42</v>
      </c>
      <c r="AA142" s="66">
        <v>15.79</v>
      </c>
      <c r="AB142" s="82">
        <v>11.35</v>
      </c>
      <c r="AC142" s="66">
        <v>15.69</v>
      </c>
    </row>
    <row r="143" spans="1:29" ht="15" customHeight="1" x14ac:dyDescent="0.2">
      <c r="A143" s="2"/>
      <c r="B143" s="68" t="s">
        <v>582</v>
      </c>
      <c r="C143" s="68" t="s">
        <v>580</v>
      </c>
      <c r="D143" s="69" t="s">
        <v>808</v>
      </c>
      <c r="E143" s="69" t="s">
        <v>913</v>
      </c>
      <c r="F143" s="151" t="s">
        <v>1236</v>
      </c>
      <c r="G143" s="160" t="s">
        <v>1001</v>
      </c>
      <c r="H143" s="152" t="s">
        <v>498</v>
      </c>
      <c r="I143" s="111" t="s">
        <v>325</v>
      </c>
      <c r="J143" s="67" t="s">
        <v>327</v>
      </c>
      <c r="K143" s="129" t="s">
        <v>325</v>
      </c>
      <c r="L143" s="73">
        <v>22.55</v>
      </c>
      <c r="M143" s="72">
        <v>31.17</v>
      </c>
      <c r="N143" s="127">
        <v>22.55</v>
      </c>
      <c r="O143" s="77">
        <v>31.17</v>
      </c>
      <c r="P143" s="81">
        <v>22.41</v>
      </c>
      <c r="Q143" s="77">
        <v>30.98</v>
      </c>
      <c r="R143" s="81">
        <v>22.28</v>
      </c>
      <c r="S143" s="77">
        <v>30.8</v>
      </c>
      <c r="T143" s="81">
        <v>21.01</v>
      </c>
      <c r="U143" s="77">
        <v>29.05</v>
      </c>
      <c r="V143" s="144"/>
      <c r="W143" s="145"/>
      <c r="X143" s="82">
        <v>22.55</v>
      </c>
      <c r="Y143" s="66">
        <v>31.17</v>
      </c>
      <c r="Z143" s="82">
        <v>22.41</v>
      </c>
      <c r="AA143" s="66">
        <v>30.98</v>
      </c>
      <c r="AB143" s="82">
        <v>22.28</v>
      </c>
      <c r="AC143" s="66">
        <v>30.8</v>
      </c>
    </row>
    <row r="144" spans="1:29" ht="15" customHeight="1" x14ac:dyDescent="0.2">
      <c r="A144" s="2"/>
      <c r="B144" s="68" t="s">
        <v>582</v>
      </c>
      <c r="C144" s="68" t="s">
        <v>580</v>
      </c>
      <c r="D144" s="69" t="s">
        <v>809</v>
      </c>
      <c r="E144" s="69" t="s">
        <v>913</v>
      </c>
      <c r="F144" s="151" t="s">
        <v>1237</v>
      </c>
      <c r="G144" s="160" t="s">
        <v>1002</v>
      </c>
      <c r="H144" s="152" t="s">
        <v>499</v>
      </c>
      <c r="I144" s="111" t="s">
        <v>325</v>
      </c>
      <c r="J144" s="67" t="s">
        <v>249</v>
      </c>
      <c r="K144" s="129" t="s">
        <v>325</v>
      </c>
      <c r="L144" s="73">
        <v>43.78</v>
      </c>
      <c r="M144" s="72">
        <v>60.52</v>
      </c>
      <c r="N144" s="127">
        <v>43.78</v>
      </c>
      <c r="O144" s="77">
        <v>60.52</v>
      </c>
      <c r="P144" s="74">
        <v>43.51</v>
      </c>
      <c r="Q144" s="75">
        <v>60.15</v>
      </c>
      <c r="R144" s="81">
        <v>43.25</v>
      </c>
      <c r="S144" s="77">
        <v>59.79</v>
      </c>
      <c r="T144" s="81">
        <v>40.79</v>
      </c>
      <c r="U144" s="77">
        <v>56.39</v>
      </c>
      <c r="V144" s="144"/>
      <c r="W144" s="145"/>
      <c r="X144" s="82">
        <v>43.78</v>
      </c>
      <c r="Y144" s="66">
        <v>60.52</v>
      </c>
      <c r="Z144" s="76">
        <v>43.51</v>
      </c>
      <c r="AA144" s="66">
        <v>60.15</v>
      </c>
      <c r="AB144" s="82">
        <v>43.25</v>
      </c>
      <c r="AC144" s="66">
        <v>59.79</v>
      </c>
    </row>
    <row r="145" spans="1:29" ht="15" customHeight="1" x14ac:dyDescent="0.2">
      <c r="A145" s="2"/>
      <c r="B145" s="68" t="s">
        <v>582</v>
      </c>
      <c r="C145" s="68" t="s">
        <v>580</v>
      </c>
      <c r="D145" s="69" t="s">
        <v>810</v>
      </c>
      <c r="E145" s="69" t="s">
        <v>913</v>
      </c>
      <c r="F145" s="151" t="s">
        <v>1238</v>
      </c>
      <c r="G145" s="160" t="s">
        <v>1003</v>
      </c>
      <c r="H145" s="152" t="s">
        <v>500</v>
      </c>
      <c r="I145" s="111" t="s">
        <v>325</v>
      </c>
      <c r="J145" s="67" t="s">
        <v>185</v>
      </c>
      <c r="K145" s="129" t="s">
        <v>325</v>
      </c>
      <c r="L145" s="81">
        <v>53.82</v>
      </c>
      <c r="M145" s="77">
        <v>74.400000000000006</v>
      </c>
      <c r="N145" s="127">
        <v>52.51</v>
      </c>
      <c r="O145" s="77">
        <v>72.59</v>
      </c>
      <c r="P145" s="81">
        <v>52.19</v>
      </c>
      <c r="Q145" s="77">
        <v>72.150000000000006</v>
      </c>
      <c r="R145" s="81">
        <v>51.88</v>
      </c>
      <c r="S145" s="77">
        <v>71.72</v>
      </c>
      <c r="T145" s="81">
        <v>48.93</v>
      </c>
      <c r="U145" s="77">
        <v>67.64</v>
      </c>
      <c r="V145" s="144"/>
      <c r="W145" s="145"/>
      <c r="X145" s="82">
        <v>52.51</v>
      </c>
      <c r="Y145" s="66">
        <v>72.59</v>
      </c>
      <c r="Z145" s="82">
        <v>52.19</v>
      </c>
      <c r="AA145" s="66">
        <v>72.150000000000006</v>
      </c>
      <c r="AB145" s="82">
        <v>51.88</v>
      </c>
      <c r="AC145" s="66">
        <v>71.72</v>
      </c>
    </row>
    <row r="146" spans="1:29" ht="15" customHeight="1" x14ac:dyDescent="0.2">
      <c r="A146" s="2"/>
      <c r="B146" s="68" t="s">
        <v>582</v>
      </c>
      <c r="C146" s="68" t="s">
        <v>581</v>
      </c>
      <c r="D146" s="69" t="s">
        <v>811</v>
      </c>
      <c r="E146" s="69" t="s">
        <v>913</v>
      </c>
      <c r="F146" s="151" t="s">
        <v>1239</v>
      </c>
      <c r="G146" s="160" t="s">
        <v>103</v>
      </c>
      <c r="H146" s="152" t="s">
        <v>501</v>
      </c>
      <c r="I146" s="111" t="s">
        <v>37</v>
      </c>
      <c r="J146" s="67" t="s">
        <v>104</v>
      </c>
      <c r="K146" s="129" t="s">
        <v>37</v>
      </c>
      <c r="L146" s="71">
        <v>16.28</v>
      </c>
      <c r="M146" s="71">
        <v>21.67</v>
      </c>
      <c r="N146" s="127">
        <v>15.82</v>
      </c>
      <c r="O146" s="72">
        <v>21.08</v>
      </c>
      <c r="P146" s="81">
        <v>15.71</v>
      </c>
      <c r="Q146" s="77">
        <v>20.94</v>
      </c>
      <c r="R146" s="71">
        <v>15.6</v>
      </c>
      <c r="S146" s="72">
        <v>20.79</v>
      </c>
      <c r="T146" s="74">
        <v>14.59</v>
      </c>
      <c r="U146" s="75">
        <v>19.489999999999998</v>
      </c>
      <c r="V146" s="144"/>
      <c r="W146" s="145"/>
      <c r="X146" s="82">
        <v>13.75</v>
      </c>
      <c r="Y146" s="66">
        <v>19.010000000000002</v>
      </c>
      <c r="Z146" s="82">
        <v>13.66</v>
      </c>
      <c r="AA146" s="82">
        <v>18.88</v>
      </c>
      <c r="AB146" s="82">
        <v>13.58</v>
      </c>
      <c r="AC146" s="66">
        <v>18.77</v>
      </c>
    </row>
    <row r="147" spans="1:29" ht="15" customHeight="1" x14ac:dyDescent="0.2">
      <c r="A147" s="2"/>
      <c r="B147" s="68" t="s">
        <v>582</v>
      </c>
      <c r="C147" s="68" t="s">
        <v>581</v>
      </c>
      <c r="D147" s="69" t="s">
        <v>812</v>
      </c>
      <c r="E147" s="69" t="s">
        <v>913</v>
      </c>
      <c r="F147" s="151" t="s">
        <v>1240</v>
      </c>
      <c r="G147" s="160" t="s">
        <v>174</v>
      </c>
      <c r="H147" s="152" t="s">
        <v>502</v>
      </c>
      <c r="I147" s="111" t="s">
        <v>47</v>
      </c>
      <c r="J147" s="67" t="s">
        <v>3</v>
      </c>
      <c r="K147" s="129" t="s">
        <v>47</v>
      </c>
      <c r="L147" s="81">
        <v>45.76</v>
      </c>
      <c r="M147" s="77">
        <v>60.91</v>
      </c>
      <c r="N147" s="127">
        <v>44.47</v>
      </c>
      <c r="O147" s="72">
        <v>59.25</v>
      </c>
      <c r="P147" s="81">
        <v>44.16</v>
      </c>
      <c r="Q147" s="77">
        <v>58.85</v>
      </c>
      <c r="R147" s="71">
        <v>43.85</v>
      </c>
      <c r="S147" s="72">
        <v>58.45</v>
      </c>
      <c r="T147" s="81">
        <v>41.01</v>
      </c>
      <c r="U147" s="77">
        <v>54.78</v>
      </c>
      <c r="V147" s="144"/>
      <c r="W147" s="145"/>
      <c r="X147" s="82">
        <v>38.64</v>
      </c>
      <c r="Y147" s="66">
        <v>53.42</v>
      </c>
      <c r="Z147" s="76">
        <v>38.409999999999997</v>
      </c>
      <c r="AA147" s="66">
        <v>53.1</v>
      </c>
      <c r="AB147" s="65">
        <v>38.18</v>
      </c>
      <c r="AC147" s="66">
        <v>52.78</v>
      </c>
    </row>
    <row r="148" spans="1:29" ht="15" customHeight="1" x14ac:dyDescent="0.2">
      <c r="A148" s="2"/>
      <c r="B148" s="68" t="s">
        <v>582</v>
      </c>
      <c r="C148" s="68" t="s">
        <v>581</v>
      </c>
      <c r="D148" s="69" t="s">
        <v>813</v>
      </c>
      <c r="E148" s="69" t="s">
        <v>913</v>
      </c>
      <c r="F148" s="151" t="s">
        <v>1241</v>
      </c>
      <c r="G148" s="160" t="s">
        <v>175</v>
      </c>
      <c r="H148" s="152" t="s">
        <v>503</v>
      </c>
      <c r="I148" s="111" t="s">
        <v>47</v>
      </c>
      <c r="J148" s="67" t="s">
        <v>4</v>
      </c>
      <c r="K148" s="129" t="s">
        <v>47</v>
      </c>
      <c r="L148" s="81">
        <v>86.37</v>
      </c>
      <c r="M148" s="77">
        <v>114.96</v>
      </c>
      <c r="N148" s="127">
        <v>83.94</v>
      </c>
      <c r="O148" s="77">
        <v>111.84</v>
      </c>
      <c r="P148" s="81">
        <v>83.36</v>
      </c>
      <c r="Q148" s="77">
        <v>111.09</v>
      </c>
      <c r="R148" s="81">
        <v>82.78</v>
      </c>
      <c r="S148" s="77">
        <v>110.34</v>
      </c>
      <c r="T148" s="81">
        <v>77.41</v>
      </c>
      <c r="U148" s="77">
        <v>103.4</v>
      </c>
      <c r="V148" s="144"/>
      <c r="W148" s="145"/>
      <c r="X148" s="82">
        <v>72.94</v>
      </c>
      <c r="Y148" s="66">
        <v>100.84</v>
      </c>
      <c r="Z148" s="82">
        <v>72.489999999999995</v>
      </c>
      <c r="AA148" s="82">
        <v>100.21</v>
      </c>
      <c r="AB148" s="82">
        <v>72.06</v>
      </c>
      <c r="AC148" s="66">
        <v>99.62</v>
      </c>
    </row>
    <row r="149" spans="1:29" ht="15" customHeight="1" x14ac:dyDescent="0.2">
      <c r="A149" s="2"/>
      <c r="B149" s="68" t="s">
        <v>582</v>
      </c>
      <c r="C149" s="68" t="s">
        <v>581</v>
      </c>
      <c r="D149" s="69" t="s">
        <v>814</v>
      </c>
      <c r="E149" s="69" t="s">
        <v>913</v>
      </c>
      <c r="F149" s="151" t="s">
        <v>1242</v>
      </c>
      <c r="G149" s="160" t="s">
        <v>176</v>
      </c>
      <c r="H149" s="152" t="s">
        <v>504</v>
      </c>
      <c r="I149" s="111" t="s">
        <v>59</v>
      </c>
      <c r="J149" s="67" t="s">
        <v>60</v>
      </c>
      <c r="K149" s="129" t="s">
        <v>59</v>
      </c>
      <c r="L149" s="81">
        <v>28.99</v>
      </c>
      <c r="M149" s="77">
        <v>38.590000000000003</v>
      </c>
      <c r="N149" s="127">
        <v>28.17</v>
      </c>
      <c r="O149" s="72">
        <v>37.53</v>
      </c>
      <c r="P149" s="81">
        <v>27.97</v>
      </c>
      <c r="Q149" s="77">
        <v>37.270000000000003</v>
      </c>
      <c r="R149" s="71">
        <v>27.78</v>
      </c>
      <c r="S149" s="72">
        <v>37.03</v>
      </c>
      <c r="T149" s="74">
        <v>25.98</v>
      </c>
      <c r="U149" s="75">
        <v>34.700000000000003</v>
      </c>
      <c r="V149" s="144"/>
      <c r="W149" s="145"/>
      <c r="X149" s="82">
        <v>24.48</v>
      </c>
      <c r="Y149" s="66">
        <v>33.840000000000003</v>
      </c>
      <c r="Z149" s="76">
        <v>24.33</v>
      </c>
      <c r="AA149" s="82">
        <v>33.630000000000003</v>
      </c>
      <c r="AB149" s="65">
        <v>24.18</v>
      </c>
      <c r="AC149" s="66">
        <v>33.43</v>
      </c>
    </row>
    <row r="150" spans="1:29" ht="15" customHeight="1" x14ac:dyDescent="0.2">
      <c r="A150" s="2"/>
      <c r="B150" s="112" t="s">
        <v>583</v>
      </c>
      <c r="C150" s="68" t="s">
        <v>581</v>
      </c>
      <c r="D150" s="152" t="s">
        <v>1067</v>
      </c>
      <c r="E150" s="69" t="s">
        <v>913</v>
      </c>
      <c r="F150" s="151" t="s">
        <v>1243</v>
      </c>
      <c r="G150" s="160" t="s">
        <v>1066</v>
      </c>
      <c r="H150" s="183" t="s">
        <v>1356</v>
      </c>
      <c r="I150" s="111" t="s">
        <v>1064</v>
      </c>
      <c r="J150" s="67" t="s">
        <v>1358</v>
      </c>
      <c r="K150" s="129" t="s">
        <v>1065</v>
      </c>
      <c r="L150" s="81">
        <v>5977.88</v>
      </c>
      <c r="M150" s="75" t="s">
        <v>206</v>
      </c>
      <c r="N150" s="127">
        <v>5809.68</v>
      </c>
      <c r="O150" s="75" t="s">
        <v>206</v>
      </c>
      <c r="P150" s="81">
        <v>5769.1</v>
      </c>
      <c r="Q150" s="75" t="s">
        <v>206</v>
      </c>
      <c r="R150" s="71">
        <v>5729.09</v>
      </c>
      <c r="S150" s="75" t="s">
        <v>206</v>
      </c>
      <c r="T150" s="74">
        <v>5357.54</v>
      </c>
      <c r="U150" s="75" t="s">
        <v>206</v>
      </c>
      <c r="V150" s="144"/>
      <c r="W150" s="149"/>
      <c r="X150" s="82">
        <v>5048.13</v>
      </c>
      <c r="Y150" s="66" t="s">
        <v>206</v>
      </c>
      <c r="Z150" s="76">
        <v>5017.54</v>
      </c>
      <c r="AA150" s="66" t="s">
        <v>206</v>
      </c>
      <c r="AB150" s="65">
        <v>4987.3100000000004</v>
      </c>
      <c r="AC150" s="66" t="s">
        <v>206</v>
      </c>
    </row>
    <row r="151" spans="1:29" ht="15" customHeight="1" x14ac:dyDescent="0.2">
      <c r="A151" s="2"/>
      <c r="B151" s="112" t="s">
        <v>583</v>
      </c>
      <c r="C151" s="112" t="s">
        <v>580</v>
      </c>
      <c r="D151" s="69" t="s">
        <v>815</v>
      </c>
      <c r="E151" s="69" t="s">
        <v>913</v>
      </c>
      <c r="F151" s="151" t="s">
        <v>1244</v>
      </c>
      <c r="G151" s="176" t="s">
        <v>216</v>
      </c>
      <c r="H151" s="152" t="s">
        <v>505</v>
      </c>
      <c r="I151" s="111" t="s">
        <v>637</v>
      </c>
      <c r="J151" s="67" t="s">
        <v>1354</v>
      </c>
      <c r="K151" s="129" t="s">
        <v>638</v>
      </c>
      <c r="L151" s="71">
        <v>960.19</v>
      </c>
      <c r="M151" s="72">
        <v>1327.41</v>
      </c>
      <c r="N151" s="125">
        <v>936.77</v>
      </c>
      <c r="O151" s="72">
        <v>1295.03</v>
      </c>
      <c r="P151" s="71">
        <v>931.09</v>
      </c>
      <c r="Q151" s="72">
        <v>1287.18</v>
      </c>
      <c r="R151" s="71">
        <v>925.48</v>
      </c>
      <c r="S151" s="72">
        <v>1279.42</v>
      </c>
      <c r="T151" s="71">
        <v>872.9</v>
      </c>
      <c r="U151" s="72">
        <v>1206.73</v>
      </c>
      <c r="V151" s="71">
        <v>768.15</v>
      </c>
      <c r="W151" s="71">
        <v>1061.92</v>
      </c>
      <c r="X151" s="65">
        <v>936.77</v>
      </c>
      <c r="Y151" s="66">
        <v>1295.03</v>
      </c>
      <c r="Z151" s="65">
        <v>931.09</v>
      </c>
      <c r="AA151" s="66">
        <v>1287.18</v>
      </c>
      <c r="AB151" s="65">
        <v>925.48</v>
      </c>
      <c r="AC151" s="66">
        <v>1279.42</v>
      </c>
    </row>
    <row r="152" spans="1:29" ht="15" customHeight="1" x14ac:dyDescent="0.2">
      <c r="A152" s="2"/>
      <c r="B152" s="112" t="s">
        <v>583</v>
      </c>
      <c r="C152" s="112" t="s">
        <v>580</v>
      </c>
      <c r="D152" s="69" t="s">
        <v>816</v>
      </c>
      <c r="E152" s="69" t="s">
        <v>913</v>
      </c>
      <c r="F152" s="151" t="s">
        <v>1245</v>
      </c>
      <c r="G152" s="176" t="s">
        <v>217</v>
      </c>
      <c r="H152" s="152" t="s">
        <v>506</v>
      </c>
      <c r="I152" s="111" t="s">
        <v>637</v>
      </c>
      <c r="J152" s="67" t="s">
        <v>1355</v>
      </c>
      <c r="K152" s="129" t="s">
        <v>638</v>
      </c>
      <c r="L152" s="74">
        <v>4800.88</v>
      </c>
      <c r="M152" s="75">
        <v>6636.93</v>
      </c>
      <c r="N152" s="125">
        <v>4683.78</v>
      </c>
      <c r="O152" s="72">
        <v>6475.05</v>
      </c>
      <c r="P152" s="74">
        <v>4655.3900000000003</v>
      </c>
      <c r="Q152" s="75">
        <v>6435.8</v>
      </c>
      <c r="R152" s="74">
        <v>4627.3500000000004</v>
      </c>
      <c r="S152" s="75">
        <v>6397.04</v>
      </c>
      <c r="T152" s="74">
        <v>4364.43</v>
      </c>
      <c r="U152" s="75">
        <v>6033.57</v>
      </c>
      <c r="V152" s="71">
        <v>3840.7</v>
      </c>
      <c r="W152" s="71">
        <v>5309.54</v>
      </c>
      <c r="X152" s="65">
        <v>4683.78</v>
      </c>
      <c r="Y152" s="66">
        <v>6475.05</v>
      </c>
      <c r="Z152" s="76">
        <v>4655.3900000000003</v>
      </c>
      <c r="AA152" s="66">
        <v>6435.8</v>
      </c>
      <c r="AB152" s="76">
        <v>4627.3500000000004</v>
      </c>
      <c r="AC152" s="66">
        <v>6397.04</v>
      </c>
    </row>
    <row r="153" spans="1:29" ht="15" customHeight="1" x14ac:dyDescent="0.2">
      <c r="A153" s="2"/>
      <c r="B153" s="68" t="s">
        <v>584</v>
      </c>
      <c r="C153" s="68" t="s">
        <v>580</v>
      </c>
      <c r="D153" s="69" t="s">
        <v>817</v>
      </c>
      <c r="E153" s="69" t="s">
        <v>913</v>
      </c>
      <c r="F153" s="151" t="s">
        <v>1246</v>
      </c>
      <c r="G153" s="160" t="s">
        <v>136</v>
      </c>
      <c r="H153" s="152" t="s">
        <v>507</v>
      </c>
      <c r="I153" s="111" t="s">
        <v>639</v>
      </c>
      <c r="J153" s="67" t="s">
        <v>241</v>
      </c>
      <c r="K153" s="129" t="s">
        <v>640</v>
      </c>
      <c r="L153" s="81">
        <v>233.59</v>
      </c>
      <c r="M153" s="77">
        <v>322.92</v>
      </c>
      <c r="N153" s="127">
        <v>227.89</v>
      </c>
      <c r="O153" s="77">
        <v>315.04000000000002</v>
      </c>
      <c r="P153" s="81">
        <v>226.51</v>
      </c>
      <c r="Q153" s="77">
        <v>313.14</v>
      </c>
      <c r="R153" s="81">
        <v>225.14</v>
      </c>
      <c r="S153" s="77">
        <v>311.24</v>
      </c>
      <c r="T153" s="81">
        <v>212.35</v>
      </c>
      <c r="U153" s="77">
        <v>293.56</v>
      </c>
      <c r="V153" s="144"/>
      <c r="W153" s="145"/>
      <c r="X153" s="82">
        <v>227.89</v>
      </c>
      <c r="Y153" s="66">
        <v>315.04000000000002</v>
      </c>
      <c r="Z153" s="82">
        <v>226.51</v>
      </c>
      <c r="AA153" s="66">
        <v>313.14</v>
      </c>
      <c r="AB153" s="82">
        <v>225.14</v>
      </c>
      <c r="AC153" s="66">
        <v>311.24</v>
      </c>
    </row>
    <row r="154" spans="1:29" ht="15" customHeight="1" x14ac:dyDescent="0.2">
      <c r="A154" s="2"/>
      <c r="B154" s="68" t="s">
        <v>584</v>
      </c>
      <c r="C154" s="68" t="s">
        <v>580</v>
      </c>
      <c r="D154" s="69" t="s">
        <v>818</v>
      </c>
      <c r="E154" s="69" t="s">
        <v>913</v>
      </c>
      <c r="F154" s="151" t="s">
        <v>1247</v>
      </c>
      <c r="G154" s="160" t="s">
        <v>137</v>
      </c>
      <c r="H154" s="152" t="s">
        <v>675</v>
      </c>
      <c r="I154" s="111" t="s">
        <v>585</v>
      </c>
      <c r="J154" s="67" t="s">
        <v>239</v>
      </c>
      <c r="K154" s="129" t="s">
        <v>586</v>
      </c>
      <c r="L154" s="81">
        <v>249.12</v>
      </c>
      <c r="M154" s="77">
        <v>344.39</v>
      </c>
      <c r="N154" s="127">
        <v>243.04</v>
      </c>
      <c r="O154" s="77">
        <v>335.99</v>
      </c>
      <c r="P154" s="74">
        <v>241.57</v>
      </c>
      <c r="Q154" s="75">
        <v>333.96</v>
      </c>
      <c r="R154" s="81">
        <v>240.11</v>
      </c>
      <c r="S154" s="77">
        <v>331.94</v>
      </c>
      <c r="T154" s="74">
        <v>226.47</v>
      </c>
      <c r="U154" s="75">
        <v>313.08</v>
      </c>
      <c r="V154" s="144"/>
      <c r="W154" s="145"/>
      <c r="X154" s="82">
        <v>243.04</v>
      </c>
      <c r="Y154" s="66">
        <v>335.99</v>
      </c>
      <c r="Z154" s="76">
        <v>241.57</v>
      </c>
      <c r="AA154" s="66">
        <v>333.96</v>
      </c>
      <c r="AB154" s="82">
        <v>240.11</v>
      </c>
      <c r="AC154" s="66">
        <v>331.94</v>
      </c>
    </row>
    <row r="155" spans="1:29" ht="15" customHeight="1" x14ac:dyDescent="0.2">
      <c r="A155" s="2"/>
      <c r="B155" s="68" t="s">
        <v>584</v>
      </c>
      <c r="C155" s="68" t="s">
        <v>580</v>
      </c>
      <c r="D155" s="69" t="s">
        <v>819</v>
      </c>
      <c r="E155" s="69" t="s">
        <v>913</v>
      </c>
      <c r="F155" s="151" t="s">
        <v>1248</v>
      </c>
      <c r="G155" s="160" t="s">
        <v>138</v>
      </c>
      <c r="H155" s="152" t="s">
        <v>674</v>
      </c>
      <c r="I155" s="111" t="s">
        <v>585</v>
      </c>
      <c r="J155" s="67" t="s">
        <v>240</v>
      </c>
      <c r="K155" s="129" t="s">
        <v>586</v>
      </c>
      <c r="L155" s="81">
        <v>451.91</v>
      </c>
      <c r="M155" s="77">
        <v>624.74</v>
      </c>
      <c r="N155" s="127">
        <v>440.89</v>
      </c>
      <c r="O155" s="77">
        <v>609.5</v>
      </c>
      <c r="P155" s="81">
        <v>438.22</v>
      </c>
      <c r="Q155" s="77">
        <v>605.80999999999995</v>
      </c>
      <c r="R155" s="81">
        <v>435.58</v>
      </c>
      <c r="S155" s="77">
        <v>602.16</v>
      </c>
      <c r="T155" s="81">
        <v>410.83</v>
      </c>
      <c r="U155" s="77">
        <v>567.95000000000005</v>
      </c>
      <c r="V155" s="144"/>
      <c r="W155" s="145"/>
      <c r="X155" s="82">
        <v>440.89</v>
      </c>
      <c r="Y155" s="66">
        <v>609.5</v>
      </c>
      <c r="Z155" s="82">
        <v>438.22</v>
      </c>
      <c r="AA155" s="66">
        <v>605.80999999999995</v>
      </c>
      <c r="AB155" s="82">
        <v>435.58</v>
      </c>
      <c r="AC155" s="66">
        <v>602.16</v>
      </c>
    </row>
    <row r="156" spans="1:29" ht="15" customHeight="1" x14ac:dyDescent="0.2">
      <c r="A156" s="2"/>
      <c r="B156" s="68" t="s">
        <v>584</v>
      </c>
      <c r="C156" s="68" t="s">
        <v>580</v>
      </c>
      <c r="D156" s="69" t="s">
        <v>820</v>
      </c>
      <c r="E156" s="69" t="s">
        <v>913</v>
      </c>
      <c r="F156" s="151" t="s">
        <v>1249</v>
      </c>
      <c r="G156" s="160" t="s">
        <v>139</v>
      </c>
      <c r="H156" s="152" t="s">
        <v>676</v>
      </c>
      <c r="I156" s="111" t="s">
        <v>587</v>
      </c>
      <c r="J156" s="67" t="s">
        <v>140</v>
      </c>
      <c r="K156" s="129" t="s">
        <v>588</v>
      </c>
      <c r="L156" s="81">
        <v>179.5</v>
      </c>
      <c r="M156" s="77">
        <v>248.15</v>
      </c>
      <c r="N156" s="127">
        <v>175.12</v>
      </c>
      <c r="O156" s="77">
        <v>242.09</v>
      </c>
      <c r="P156" s="81">
        <v>174.06</v>
      </c>
      <c r="Q156" s="77">
        <v>240.63</v>
      </c>
      <c r="R156" s="81">
        <v>173.01</v>
      </c>
      <c r="S156" s="77">
        <v>239.18</v>
      </c>
      <c r="T156" s="81">
        <v>163.18</v>
      </c>
      <c r="U156" s="77">
        <v>225.59</v>
      </c>
      <c r="V156" s="144"/>
      <c r="W156" s="145"/>
      <c r="X156" s="82">
        <v>175.12</v>
      </c>
      <c r="Y156" s="66">
        <v>242.09</v>
      </c>
      <c r="Z156" s="82">
        <v>174.06</v>
      </c>
      <c r="AA156" s="66">
        <v>240.63</v>
      </c>
      <c r="AB156" s="82">
        <v>173.01</v>
      </c>
      <c r="AC156" s="66">
        <v>239.18</v>
      </c>
    </row>
    <row r="157" spans="1:29" ht="15" customHeight="1" x14ac:dyDescent="0.2">
      <c r="A157" s="2"/>
      <c r="B157" s="68" t="s">
        <v>584</v>
      </c>
      <c r="C157" s="68" t="s">
        <v>580</v>
      </c>
      <c r="D157" s="69" t="s">
        <v>821</v>
      </c>
      <c r="E157" s="69" t="s">
        <v>913</v>
      </c>
      <c r="F157" s="151" t="s">
        <v>1250</v>
      </c>
      <c r="G157" s="160" t="s">
        <v>365</v>
      </c>
      <c r="H157" s="152" t="s">
        <v>508</v>
      </c>
      <c r="I157" s="111" t="s">
        <v>587</v>
      </c>
      <c r="J157" s="67" t="s">
        <v>293</v>
      </c>
      <c r="K157" s="129" t="s">
        <v>588</v>
      </c>
      <c r="L157" s="81">
        <v>717.99</v>
      </c>
      <c r="M157" s="77">
        <v>992.58</v>
      </c>
      <c r="N157" s="127">
        <v>700.48</v>
      </c>
      <c r="O157" s="77">
        <v>968.37</v>
      </c>
      <c r="P157" s="81">
        <v>696.23</v>
      </c>
      <c r="Q157" s="77">
        <v>962.5</v>
      </c>
      <c r="R157" s="81">
        <v>692.04</v>
      </c>
      <c r="S157" s="77">
        <v>956.7</v>
      </c>
      <c r="T157" s="81">
        <v>652.72</v>
      </c>
      <c r="U157" s="77">
        <v>902.35</v>
      </c>
      <c r="V157" s="144"/>
      <c r="W157" s="145"/>
      <c r="X157" s="82">
        <v>700.48</v>
      </c>
      <c r="Y157" s="66">
        <v>968.37</v>
      </c>
      <c r="Z157" s="82">
        <v>696.23</v>
      </c>
      <c r="AA157" s="66">
        <v>962.5</v>
      </c>
      <c r="AB157" s="82">
        <v>692.04</v>
      </c>
      <c r="AC157" s="66">
        <v>956.7</v>
      </c>
    </row>
    <row r="158" spans="1:29" ht="15" customHeight="1" x14ac:dyDescent="0.2">
      <c r="A158" s="2"/>
      <c r="B158" s="68" t="s">
        <v>584</v>
      </c>
      <c r="C158" s="68" t="s">
        <v>580</v>
      </c>
      <c r="D158" s="69" t="s">
        <v>822</v>
      </c>
      <c r="E158" s="69" t="s">
        <v>913</v>
      </c>
      <c r="F158" s="151" t="s">
        <v>1251</v>
      </c>
      <c r="G158" s="160" t="s">
        <v>366</v>
      </c>
      <c r="H158" s="152" t="s">
        <v>509</v>
      </c>
      <c r="I158" s="111" t="s">
        <v>587</v>
      </c>
      <c r="J158" s="67" t="s">
        <v>294</v>
      </c>
      <c r="K158" s="129" t="s">
        <v>588</v>
      </c>
      <c r="L158" s="81">
        <v>1077.02</v>
      </c>
      <c r="M158" s="77">
        <v>1488.92</v>
      </c>
      <c r="N158" s="127">
        <v>1050.75</v>
      </c>
      <c r="O158" s="77">
        <v>1452.6</v>
      </c>
      <c r="P158" s="81">
        <v>1044.3800000000001</v>
      </c>
      <c r="Q158" s="77">
        <v>1443.79</v>
      </c>
      <c r="R158" s="81">
        <v>1038.0899999999999</v>
      </c>
      <c r="S158" s="77">
        <v>1435.1</v>
      </c>
      <c r="T158" s="81">
        <v>979.11</v>
      </c>
      <c r="U158" s="77">
        <v>1353.56</v>
      </c>
      <c r="V158" s="144"/>
      <c r="W158" s="145"/>
      <c r="X158" s="82">
        <v>1050.75</v>
      </c>
      <c r="Y158" s="66">
        <v>1452.6</v>
      </c>
      <c r="Z158" s="82">
        <v>1044.3800000000001</v>
      </c>
      <c r="AA158" s="66">
        <v>1443.79</v>
      </c>
      <c r="AB158" s="82">
        <v>1038.0899999999999</v>
      </c>
      <c r="AC158" s="66">
        <v>1435.1</v>
      </c>
    </row>
    <row r="159" spans="1:29" ht="15" customHeight="1" x14ac:dyDescent="0.2">
      <c r="A159" s="2"/>
      <c r="B159" s="68" t="s">
        <v>584</v>
      </c>
      <c r="C159" s="68" t="s">
        <v>580</v>
      </c>
      <c r="D159" s="69" t="s">
        <v>823</v>
      </c>
      <c r="E159" s="69" t="s">
        <v>913</v>
      </c>
      <c r="F159" s="151" t="s">
        <v>1252</v>
      </c>
      <c r="G159" s="160" t="s">
        <v>367</v>
      </c>
      <c r="H159" s="152" t="s">
        <v>510</v>
      </c>
      <c r="I159" s="111" t="s">
        <v>587</v>
      </c>
      <c r="J159" s="67" t="s">
        <v>295</v>
      </c>
      <c r="K159" s="129" t="s">
        <v>588</v>
      </c>
      <c r="L159" s="71">
        <v>2154.0300000000002</v>
      </c>
      <c r="M159" s="71">
        <v>2977.82</v>
      </c>
      <c r="N159" s="127">
        <v>2101.4899999999998</v>
      </c>
      <c r="O159" s="72">
        <v>2905.19</v>
      </c>
      <c r="P159" s="81">
        <v>2088.75</v>
      </c>
      <c r="Q159" s="77">
        <v>2887.57</v>
      </c>
      <c r="R159" s="81">
        <v>2076.17</v>
      </c>
      <c r="S159" s="77">
        <v>2870.18</v>
      </c>
      <c r="T159" s="74">
        <v>1958.21</v>
      </c>
      <c r="U159" s="75">
        <v>2707.11</v>
      </c>
      <c r="V159" s="144"/>
      <c r="W159" s="145"/>
      <c r="X159" s="82">
        <v>2101.4899999999998</v>
      </c>
      <c r="Y159" s="66">
        <v>2905.19</v>
      </c>
      <c r="Z159" s="82">
        <v>2088.75</v>
      </c>
      <c r="AA159" s="66">
        <v>2887.57</v>
      </c>
      <c r="AB159" s="82">
        <v>2076.17</v>
      </c>
      <c r="AC159" s="66">
        <v>2870.18</v>
      </c>
    </row>
    <row r="160" spans="1:29" ht="15" customHeight="1" x14ac:dyDescent="0.2">
      <c r="A160" s="2"/>
      <c r="B160" s="68" t="s">
        <v>584</v>
      </c>
      <c r="C160" s="68" t="s">
        <v>580</v>
      </c>
      <c r="D160" s="69" t="s">
        <v>824</v>
      </c>
      <c r="E160" s="69" t="s">
        <v>913</v>
      </c>
      <c r="F160" s="151" t="s">
        <v>1253</v>
      </c>
      <c r="G160" s="160" t="s">
        <v>141</v>
      </c>
      <c r="H160" s="152" t="s">
        <v>511</v>
      </c>
      <c r="I160" s="111" t="s">
        <v>641</v>
      </c>
      <c r="J160" s="67" t="s">
        <v>142</v>
      </c>
      <c r="K160" s="129" t="s">
        <v>642</v>
      </c>
      <c r="L160" s="81">
        <v>137.91999999999999</v>
      </c>
      <c r="M160" s="77">
        <v>190.67</v>
      </c>
      <c r="N160" s="127">
        <v>134.55000000000001</v>
      </c>
      <c r="O160" s="77">
        <v>186.01</v>
      </c>
      <c r="P160" s="81">
        <v>133.74</v>
      </c>
      <c r="Q160" s="77">
        <v>184.89</v>
      </c>
      <c r="R160" s="81">
        <v>132.93</v>
      </c>
      <c r="S160" s="77">
        <v>183.77</v>
      </c>
      <c r="T160" s="81">
        <v>125.38</v>
      </c>
      <c r="U160" s="77">
        <v>173.33</v>
      </c>
      <c r="V160" s="144"/>
      <c r="W160" s="145"/>
      <c r="X160" s="82">
        <v>134.55000000000001</v>
      </c>
      <c r="Y160" s="66">
        <v>186.01</v>
      </c>
      <c r="Z160" s="82">
        <v>133.74</v>
      </c>
      <c r="AA160" s="66">
        <v>184.89</v>
      </c>
      <c r="AB160" s="82">
        <v>132.93</v>
      </c>
      <c r="AC160" s="66">
        <v>183.77</v>
      </c>
    </row>
    <row r="161" spans="1:29" ht="15" customHeight="1" x14ac:dyDescent="0.2">
      <c r="A161" s="2"/>
      <c r="B161" s="68" t="s">
        <v>584</v>
      </c>
      <c r="C161" s="68" t="s">
        <v>580</v>
      </c>
      <c r="D161" s="69" t="s">
        <v>825</v>
      </c>
      <c r="E161" s="69" t="s">
        <v>913</v>
      </c>
      <c r="F161" s="151" t="s">
        <v>1254</v>
      </c>
      <c r="G161" s="160" t="s">
        <v>317</v>
      </c>
      <c r="H161" s="152" t="s">
        <v>512</v>
      </c>
      <c r="I161" s="111" t="s">
        <v>643</v>
      </c>
      <c r="J161" s="67" t="s">
        <v>316</v>
      </c>
      <c r="K161" s="129" t="s">
        <v>644</v>
      </c>
      <c r="L161" s="71">
        <v>334.2</v>
      </c>
      <c r="M161" s="71">
        <v>462.01</v>
      </c>
      <c r="N161" s="127">
        <v>326.05</v>
      </c>
      <c r="O161" s="77">
        <v>450.75</v>
      </c>
      <c r="P161" s="81">
        <v>324.08</v>
      </c>
      <c r="Q161" s="77">
        <v>448.02</v>
      </c>
      <c r="R161" s="71">
        <v>322.12</v>
      </c>
      <c r="S161" s="72">
        <v>445.31</v>
      </c>
      <c r="T161" s="81">
        <v>303.82</v>
      </c>
      <c r="U161" s="77">
        <v>420.01</v>
      </c>
      <c r="V161" s="144"/>
      <c r="W161" s="145"/>
      <c r="X161" s="82">
        <v>326.05</v>
      </c>
      <c r="Y161" s="66">
        <v>450.75</v>
      </c>
      <c r="Z161" s="82">
        <v>324.08</v>
      </c>
      <c r="AA161" s="66">
        <v>448.02</v>
      </c>
      <c r="AB161" s="65">
        <v>322.12</v>
      </c>
      <c r="AC161" s="66">
        <v>445.31</v>
      </c>
    </row>
    <row r="162" spans="1:29" ht="15" customHeight="1" x14ac:dyDescent="0.2">
      <c r="A162" s="2"/>
      <c r="B162" s="68" t="s">
        <v>584</v>
      </c>
      <c r="C162" s="68" t="s">
        <v>580</v>
      </c>
      <c r="D162" s="69" t="s">
        <v>826</v>
      </c>
      <c r="E162" s="69" t="s">
        <v>913</v>
      </c>
      <c r="F162" s="151" t="s">
        <v>1255</v>
      </c>
      <c r="G162" s="176" t="s">
        <v>192</v>
      </c>
      <c r="H162" s="152" t="s">
        <v>513</v>
      </c>
      <c r="I162" s="111" t="s">
        <v>645</v>
      </c>
      <c r="J162" s="67" t="s">
        <v>262</v>
      </c>
      <c r="K162" s="129" t="s">
        <v>646</v>
      </c>
      <c r="L162" s="73">
        <v>9357.8700000000008</v>
      </c>
      <c r="M162" s="72">
        <v>12936.71</v>
      </c>
      <c r="N162" s="127">
        <v>9357.8700000000008</v>
      </c>
      <c r="O162" s="77">
        <v>12936.71</v>
      </c>
      <c r="P162" s="81">
        <v>9301.15</v>
      </c>
      <c r="Q162" s="77">
        <v>12858.29</v>
      </c>
      <c r="R162" s="81">
        <v>9245.1299999999992</v>
      </c>
      <c r="S162" s="77">
        <v>12780.85</v>
      </c>
      <c r="T162" s="74">
        <v>8719.83</v>
      </c>
      <c r="U162" s="75">
        <v>12054.65</v>
      </c>
      <c r="V162" s="144"/>
      <c r="W162" s="145"/>
      <c r="X162" s="82">
        <v>9357.8700000000008</v>
      </c>
      <c r="Y162" s="66">
        <v>12936.71</v>
      </c>
      <c r="Z162" s="82">
        <v>9301.15</v>
      </c>
      <c r="AA162" s="66">
        <v>12858.29</v>
      </c>
      <c r="AB162" s="82">
        <v>9245.1299999999992</v>
      </c>
      <c r="AC162" s="66">
        <v>12780.85</v>
      </c>
    </row>
    <row r="163" spans="1:29" ht="15" customHeight="1" x14ac:dyDescent="0.2">
      <c r="A163" s="2"/>
      <c r="B163" s="68" t="s">
        <v>584</v>
      </c>
      <c r="C163" s="68" t="s">
        <v>580</v>
      </c>
      <c r="D163" s="69" t="s">
        <v>827</v>
      </c>
      <c r="E163" s="69" t="s">
        <v>913</v>
      </c>
      <c r="F163" s="151" t="s">
        <v>1256</v>
      </c>
      <c r="G163" s="176" t="s">
        <v>193</v>
      </c>
      <c r="H163" s="152" t="s">
        <v>514</v>
      </c>
      <c r="I163" s="111" t="s">
        <v>645</v>
      </c>
      <c r="J163" s="67" t="s">
        <v>263</v>
      </c>
      <c r="K163" s="129" t="s">
        <v>646</v>
      </c>
      <c r="L163" s="73">
        <v>10646.18</v>
      </c>
      <c r="M163" s="72">
        <v>14717.72</v>
      </c>
      <c r="N163" s="127">
        <v>10646.18</v>
      </c>
      <c r="O163" s="77">
        <v>14717.72</v>
      </c>
      <c r="P163" s="81">
        <v>10581.65</v>
      </c>
      <c r="Q163" s="77">
        <v>14628.51</v>
      </c>
      <c r="R163" s="81">
        <v>10517.91</v>
      </c>
      <c r="S163" s="77">
        <v>14540.39</v>
      </c>
      <c r="T163" s="81">
        <v>9920.2999999999993</v>
      </c>
      <c r="U163" s="77">
        <v>13714.23</v>
      </c>
      <c r="V163" s="144"/>
      <c r="W163" s="145"/>
      <c r="X163" s="82">
        <v>10646.18</v>
      </c>
      <c r="Y163" s="66">
        <v>14717.72</v>
      </c>
      <c r="Z163" s="82">
        <v>10581.65</v>
      </c>
      <c r="AA163" s="66">
        <v>14628.51</v>
      </c>
      <c r="AB163" s="82">
        <v>10517.91</v>
      </c>
      <c r="AC163" s="66">
        <v>14540.39</v>
      </c>
    </row>
    <row r="164" spans="1:29" ht="15" customHeight="1" x14ac:dyDescent="0.2">
      <c r="A164" s="2"/>
      <c r="B164" s="68" t="s">
        <v>584</v>
      </c>
      <c r="C164" s="68" t="s">
        <v>580</v>
      </c>
      <c r="D164" s="69" t="s">
        <v>828</v>
      </c>
      <c r="E164" s="69" t="s">
        <v>913</v>
      </c>
      <c r="F164" s="151" t="s">
        <v>1257</v>
      </c>
      <c r="G164" s="160" t="s">
        <v>143</v>
      </c>
      <c r="H164" s="152" t="s">
        <v>515</v>
      </c>
      <c r="I164" s="111" t="s">
        <v>647</v>
      </c>
      <c r="J164" s="67" t="s">
        <v>1050</v>
      </c>
      <c r="K164" s="129" t="s">
        <v>648</v>
      </c>
      <c r="L164" s="81">
        <v>532.94000000000005</v>
      </c>
      <c r="M164" s="77">
        <v>736.76</v>
      </c>
      <c r="N164" s="127">
        <v>519.94000000000005</v>
      </c>
      <c r="O164" s="77">
        <v>718.79</v>
      </c>
      <c r="P164" s="81">
        <v>516.79</v>
      </c>
      <c r="Q164" s="77">
        <v>714.43</v>
      </c>
      <c r="R164" s="81">
        <v>513.67999999999995</v>
      </c>
      <c r="S164" s="77">
        <v>710.13</v>
      </c>
      <c r="T164" s="81">
        <v>484.49</v>
      </c>
      <c r="U164" s="77">
        <v>669.78</v>
      </c>
      <c r="V164" s="144"/>
      <c r="W164" s="145"/>
      <c r="X164" s="82">
        <v>519.94000000000005</v>
      </c>
      <c r="Y164" s="66">
        <v>718.79</v>
      </c>
      <c r="Z164" s="82">
        <v>516.79</v>
      </c>
      <c r="AA164" s="66">
        <v>714.43</v>
      </c>
      <c r="AB164" s="82">
        <v>513.67999999999995</v>
      </c>
      <c r="AC164" s="66">
        <v>710.13</v>
      </c>
    </row>
    <row r="165" spans="1:29" ht="15" customHeight="1" x14ac:dyDescent="0.2">
      <c r="A165" s="2"/>
      <c r="B165" s="68" t="s">
        <v>584</v>
      </c>
      <c r="C165" s="68" t="s">
        <v>580</v>
      </c>
      <c r="D165" s="69" t="s">
        <v>829</v>
      </c>
      <c r="E165" s="69" t="s">
        <v>913</v>
      </c>
      <c r="F165" s="151" t="s">
        <v>1258</v>
      </c>
      <c r="G165" s="160" t="s">
        <v>309</v>
      </c>
      <c r="H165" s="152" t="s">
        <v>516</v>
      </c>
      <c r="I165" s="111" t="s">
        <v>647</v>
      </c>
      <c r="J165" s="67" t="s">
        <v>1051</v>
      </c>
      <c r="K165" s="129" t="s">
        <v>648</v>
      </c>
      <c r="L165" s="81">
        <v>403.74</v>
      </c>
      <c r="M165" s="77">
        <v>558.15</v>
      </c>
      <c r="N165" s="127">
        <v>393.89</v>
      </c>
      <c r="O165" s="77">
        <v>544.53</v>
      </c>
      <c r="P165" s="81">
        <v>391.5</v>
      </c>
      <c r="Q165" s="77">
        <v>541.23</v>
      </c>
      <c r="R165" s="81">
        <v>389.14</v>
      </c>
      <c r="S165" s="77">
        <v>537.96</v>
      </c>
      <c r="T165" s="81">
        <v>367.03</v>
      </c>
      <c r="U165" s="77">
        <v>507.4</v>
      </c>
      <c r="V165" s="144"/>
      <c r="W165" s="145"/>
      <c r="X165" s="82">
        <v>393.89</v>
      </c>
      <c r="Y165" s="66">
        <v>544.53</v>
      </c>
      <c r="Z165" s="82">
        <v>391.5</v>
      </c>
      <c r="AA165" s="66">
        <v>541.23</v>
      </c>
      <c r="AB165" s="82">
        <v>389.14</v>
      </c>
      <c r="AC165" s="66">
        <v>537.96</v>
      </c>
    </row>
    <row r="166" spans="1:29" ht="15" customHeight="1" x14ac:dyDescent="0.2">
      <c r="A166" s="2"/>
      <c r="B166" s="68" t="s">
        <v>584</v>
      </c>
      <c r="C166" s="68" t="s">
        <v>580</v>
      </c>
      <c r="D166" s="69" t="s">
        <v>830</v>
      </c>
      <c r="E166" s="69" t="s">
        <v>913</v>
      </c>
      <c r="F166" s="151" t="s">
        <v>1259</v>
      </c>
      <c r="G166" s="160" t="s">
        <v>310</v>
      </c>
      <c r="H166" s="152" t="s">
        <v>517</v>
      </c>
      <c r="I166" s="111" t="s">
        <v>647</v>
      </c>
      <c r="J166" s="67" t="s">
        <v>306</v>
      </c>
      <c r="K166" s="129" t="s">
        <v>648</v>
      </c>
      <c r="L166" s="81">
        <v>807.47</v>
      </c>
      <c r="M166" s="77">
        <v>1116.28</v>
      </c>
      <c r="N166" s="127">
        <v>787.78</v>
      </c>
      <c r="O166" s="77">
        <v>1089.06</v>
      </c>
      <c r="P166" s="81">
        <v>783.01</v>
      </c>
      <c r="Q166" s="77">
        <v>1082.47</v>
      </c>
      <c r="R166" s="81">
        <v>778.29</v>
      </c>
      <c r="S166" s="77">
        <v>1075.94</v>
      </c>
      <c r="T166" s="81">
        <v>734.07</v>
      </c>
      <c r="U166" s="77">
        <v>1014.81</v>
      </c>
      <c r="V166" s="144"/>
      <c r="W166" s="145"/>
      <c r="X166" s="82">
        <v>787.78</v>
      </c>
      <c r="Y166" s="66">
        <v>1089.06</v>
      </c>
      <c r="Z166" s="82">
        <v>783.01</v>
      </c>
      <c r="AA166" s="66">
        <v>1082.47</v>
      </c>
      <c r="AB166" s="82">
        <v>778.29</v>
      </c>
      <c r="AC166" s="66">
        <v>1075.94</v>
      </c>
    </row>
    <row r="167" spans="1:29" ht="15" customHeight="1" x14ac:dyDescent="0.2">
      <c r="A167" s="2"/>
      <c r="B167" s="68" t="s">
        <v>584</v>
      </c>
      <c r="C167" s="68" t="s">
        <v>580</v>
      </c>
      <c r="D167" s="69" t="s">
        <v>831</v>
      </c>
      <c r="E167" s="69" t="s">
        <v>913</v>
      </c>
      <c r="F167" s="151" t="s">
        <v>1260</v>
      </c>
      <c r="G167" s="160" t="s">
        <v>308</v>
      </c>
      <c r="H167" s="152" t="s">
        <v>518</v>
      </c>
      <c r="I167" s="111" t="s">
        <v>647</v>
      </c>
      <c r="J167" s="67" t="s">
        <v>307</v>
      </c>
      <c r="K167" s="129" t="s">
        <v>648</v>
      </c>
      <c r="L167" s="81">
        <v>1345.8</v>
      </c>
      <c r="M167" s="77">
        <v>1860.49</v>
      </c>
      <c r="N167" s="127">
        <v>1312.97</v>
      </c>
      <c r="O167" s="77">
        <v>1815.11</v>
      </c>
      <c r="P167" s="81">
        <v>1305.01</v>
      </c>
      <c r="Q167" s="77">
        <v>1804.1</v>
      </c>
      <c r="R167" s="81">
        <v>1297.1500000000001</v>
      </c>
      <c r="S167" s="77">
        <v>1793.23</v>
      </c>
      <c r="T167" s="81">
        <v>1223.45</v>
      </c>
      <c r="U167" s="77">
        <v>1691.35</v>
      </c>
      <c r="V167" s="144"/>
      <c r="W167" s="145"/>
      <c r="X167" s="82">
        <v>1312.97</v>
      </c>
      <c r="Y167" s="66">
        <v>1815.11</v>
      </c>
      <c r="Z167" s="82">
        <v>1305.01</v>
      </c>
      <c r="AA167" s="66">
        <v>1804.1</v>
      </c>
      <c r="AB167" s="82">
        <v>1297.1500000000001</v>
      </c>
      <c r="AC167" s="66">
        <v>1793.23</v>
      </c>
    </row>
    <row r="168" spans="1:29" ht="15" customHeight="1" x14ac:dyDescent="0.2">
      <c r="A168" s="2"/>
      <c r="B168" s="68" t="s">
        <v>942</v>
      </c>
      <c r="C168" s="68" t="s">
        <v>580</v>
      </c>
      <c r="D168" s="69" t="s">
        <v>832</v>
      </c>
      <c r="E168" s="69" t="s">
        <v>913</v>
      </c>
      <c r="F168" s="151" t="s">
        <v>1261</v>
      </c>
      <c r="G168" s="176" t="s">
        <v>144</v>
      </c>
      <c r="H168" s="152" t="s">
        <v>519</v>
      </c>
      <c r="I168" s="111" t="s">
        <v>649</v>
      </c>
      <c r="J168" s="67" t="s">
        <v>264</v>
      </c>
      <c r="K168" s="129" t="s">
        <v>650</v>
      </c>
      <c r="L168" s="81">
        <v>854.33</v>
      </c>
      <c r="M168" s="75" t="s">
        <v>206</v>
      </c>
      <c r="N168" s="127">
        <v>833.49</v>
      </c>
      <c r="O168" s="75" t="s">
        <v>206</v>
      </c>
      <c r="P168" s="74">
        <v>828.44</v>
      </c>
      <c r="Q168" s="75" t="s">
        <v>206</v>
      </c>
      <c r="R168" s="81">
        <v>823.45</v>
      </c>
      <c r="S168" s="75" t="s">
        <v>206</v>
      </c>
      <c r="T168" s="74">
        <v>776.66</v>
      </c>
      <c r="U168" s="75" t="s">
        <v>206</v>
      </c>
      <c r="V168" s="144"/>
      <c r="W168" s="145"/>
      <c r="X168" s="82">
        <v>833.49</v>
      </c>
      <c r="Y168" s="66" t="s">
        <v>206</v>
      </c>
      <c r="Z168" s="82">
        <v>828.44</v>
      </c>
      <c r="AA168" s="66" t="s">
        <v>206</v>
      </c>
      <c r="AB168" s="82">
        <v>823.45</v>
      </c>
      <c r="AC168" s="66" t="s">
        <v>206</v>
      </c>
    </row>
    <row r="169" spans="1:29" ht="15" customHeight="1" x14ac:dyDescent="0.2">
      <c r="A169" s="2"/>
      <c r="B169" s="68" t="s">
        <v>942</v>
      </c>
      <c r="C169" s="68" t="s">
        <v>580</v>
      </c>
      <c r="D169" s="69" t="s">
        <v>1068</v>
      </c>
      <c r="E169" s="69" t="s">
        <v>913</v>
      </c>
      <c r="F169" s="151" t="s">
        <v>1262</v>
      </c>
      <c r="G169" s="160" t="s">
        <v>1061</v>
      </c>
      <c r="H169" s="152" t="s">
        <v>1063</v>
      </c>
      <c r="I169" s="111" t="s">
        <v>649</v>
      </c>
      <c r="J169" s="67" t="s">
        <v>1062</v>
      </c>
      <c r="K169" s="129" t="s">
        <v>650</v>
      </c>
      <c r="L169" s="81">
        <v>854.33</v>
      </c>
      <c r="M169" s="75" t="s">
        <v>206</v>
      </c>
      <c r="N169" s="127">
        <v>833.49</v>
      </c>
      <c r="O169" s="75" t="s">
        <v>206</v>
      </c>
      <c r="P169" s="74">
        <v>828.44</v>
      </c>
      <c r="Q169" s="75" t="s">
        <v>206</v>
      </c>
      <c r="R169" s="81">
        <v>823.45</v>
      </c>
      <c r="S169" s="75" t="s">
        <v>206</v>
      </c>
      <c r="T169" s="74">
        <v>776.66</v>
      </c>
      <c r="U169" s="75" t="s">
        <v>206</v>
      </c>
      <c r="V169" s="144"/>
      <c r="W169" s="145"/>
      <c r="X169" s="82">
        <v>833.49</v>
      </c>
      <c r="Y169" s="66" t="s">
        <v>206</v>
      </c>
      <c r="Z169" s="82">
        <v>828.44</v>
      </c>
      <c r="AA169" s="66" t="s">
        <v>206</v>
      </c>
      <c r="AB169" s="82">
        <v>823.45</v>
      </c>
      <c r="AC169" s="66" t="s">
        <v>206</v>
      </c>
    </row>
    <row r="170" spans="1:29" ht="15" customHeight="1" x14ac:dyDescent="0.2">
      <c r="A170" s="2"/>
      <c r="B170" s="68" t="s">
        <v>584</v>
      </c>
      <c r="C170" s="68" t="s">
        <v>581</v>
      </c>
      <c r="D170" s="69" t="s">
        <v>833</v>
      </c>
      <c r="E170" s="69" t="s">
        <v>913</v>
      </c>
      <c r="F170" s="151" t="s">
        <v>1263</v>
      </c>
      <c r="G170" s="160" t="s">
        <v>229</v>
      </c>
      <c r="H170" s="152" t="s">
        <v>520</v>
      </c>
      <c r="I170" s="111" t="s">
        <v>651</v>
      </c>
      <c r="J170" s="67" t="s">
        <v>230</v>
      </c>
      <c r="K170" s="129" t="s">
        <v>652</v>
      </c>
      <c r="L170" s="71">
        <v>303.12</v>
      </c>
      <c r="M170" s="71">
        <v>403.46</v>
      </c>
      <c r="N170" s="127">
        <v>294.58999999999997</v>
      </c>
      <c r="O170" s="77">
        <v>392.48</v>
      </c>
      <c r="P170" s="81">
        <v>292.52999999999997</v>
      </c>
      <c r="Q170" s="77">
        <v>389.83</v>
      </c>
      <c r="R170" s="81">
        <v>290.5</v>
      </c>
      <c r="S170" s="77">
        <v>387.21</v>
      </c>
      <c r="T170" s="81">
        <v>271.66000000000003</v>
      </c>
      <c r="U170" s="77">
        <v>362.88</v>
      </c>
      <c r="V170" s="144"/>
      <c r="W170" s="145"/>
      <c r="X170" s="82">
        <v>255.97</v>
      </c>
      <c r="Y170" s="66">
        <v>353.86</v>
      </c>
      <c r="Z170" s="82">
        <v>254.42</v>
      </c>
      <c r="AA170" s="82">
        <v>351.72</v>
      </c>
      <c r="AB170" s="82">
        <v>252.89</v>
      </c>
      <c r="AC170" s="66">
        <v>349.61</v>
      </c>
    </row>
    <row r="171" spans="1:29" ht="15" customHeight="1" x14ac:dyDescent="0.2">
      <c r="A171" s="2"/>
      <c r="B171" s="68" t="s">
        <v>584</v>
      </c>
      <c r="C171" s="68" t="s">
        <v>581</v>
      </c>
      <c r="D171" s="69" t="s">
        <v>1318</v>
      </c>
      <c r="E171" s="69" t="s">
        <v>913</v>
      </c>
      <c r="F171" s="151" t="s">
        <v>1319</v>
      </c>
      <c r="G171" s="160" t="s">
        <v>1324</v>
      </c>
      <c r="H171" s="152" t="s">
        <v>1325</v>
      </c>
      <c r="I171" s="111" t="s">
        <v>1326</v>
      </c>
      <c r="J171" s="67" t="s">
        <v>1327</v>
      </c>
      <c r="K171" s="129" t="s">
        <v>652</v>
      </c>
      <c r="L171" s="71">
        <v>606.25</v>
      </c>
      <c r="M171" s="71">
        <v>806.94</v>
      </c>
      <c r="N171" s="127">
        <v>589.19000000000005</v>
      </c>
      <c r="O171" s="77">
        <v>784.99</v>
      </c>
      <c r="P171" s="81">
        <v>585.08000000000004</v>
      </c>
      <c r="Q171" s="77">
        <v>779.69</v>
      </c>
      <c r="R171" s="81">
        <v>581.02</v>
      </c>
      <c r="S171" s="77">
        <v>774.46</v>
      </c>
      <c r="T171" s="81">
        <v>543.34</v>
      </c>
      <c r="U171" s="77">
        <v>725.78</v>
      </c>
      <c r="V171" s="144"/>
      <c r="W171" s="145"/>
      <c r="X171" s="82">
        <v>511.96</v>
      </c>
      <c r="Y171" s="66">
        <v>707.75</v>
      </c>
      <c r="Z171" s="82">
        <v>508.85</v>
      </c>
      <c r="AA171" s="82">
        <v>703.46</v>
      </c>
      <c r="AB171" s="82">
        <v>505.79</v>
      </c>
      <c r="AC171" s="66">
        <v>699.23</v>
      </c>
    </row>
    <row r="172" spans="1:29" ht="15" customHeight="1" x14ac:dyDescent="0.2">
      <c r="A172" s="2"/>
      <c r="B172" s="68" t="s">
        <v>584</v>
      </c>
      <c r="C172" s="68" t="s">
        <v>581</v>
      </c>
      <c r="D172" s="69" t="s">
        <v>1320</v>
      </c>
      <c r="E172" s="69" t="s">
        <v>913</v>
      </c>
      <c r="F172" s="151" t="s">
        <v>1321</v>
      </c>
      <c r="G172" s="160" t="s">
        <v>1328</v>
      </c>
      <c r="H172" s="152" t="s">
        <v>1329</v>
      </c>
      <c r="I172" s="111" t="s">
        <v>1326</v>
      </c>
      <c r="J172" s="67" t="s">
        <v>1330</v>
      </c>
      <c r="K172" s="129" t="s">
        <v>652</v>
      </c>
      <c r="L172" s="71">
        <v>909.37</v>
      </c>
      <c r="M172" s="71">
        <v>1210.4000000000001</v>
      </c>
      <c r="N172" s="127">
        <v>883.78</v>
      </c>
      <c r="O172" s="77">
        <v>1177.47</v>
      </c>
      <c r="P172" s="81">
        <v>877.61</v>
      </c>
      <c r="Q172" s="77">
        <v>1169.52</v>
      </c>
      <c r="R172" s="81">
        <v>871.52</v>
      </c>
      <c r="S172" s="77">
        <v>1161.67</v>
      </c>
      <c r="T172" s="81">
        <v>815</v>
      </c>
      <c r="U172" s="77">
        <v>1088.6600000000001</v>
      </c>
      <c r="V172" s="144"/>
      <c r="W172" s="145"/>
      <c r="X172" s="82">
        <v>767.93</v>
      </c>
      <c r="Y172" s="66">
        <v>1061.6199999999999</v>
      </c>
      <c r="Z172" s="82">
        <v>763.28</v>
      </c>
      <c r="AA172" s="82">
        <v>1055.19</v>
      </c>
      <c r="AB172" s="82">
        <v>758.68</v>
      </c>
      <c r="AC172" s="66">
        <v>1048.83</v>
      </c>
    </row>
    <row r="173" spans="1:29" ht="15" customHeight="1" x14ac:dyDescent="0.2">
      <c r="A173" s="2"/>
      <c r="B173" s="68" t="s">
        <v>584</v>
      </c>
      <c r="C173" s="68" t="s">
        <v>581</v>
      </c>
      <c r="D173" s="69" t="s">
        <v>1322</v>
      </c>
      <c r="E173" s="69" t="s">
        <v>913</v>
      </c>
      <c r="F173" s="151" t="s">
        <v>1323</v>
      </c>
      <c r="G173" s="160" t="s">
        <v>1331</v>
      </c>
      <c r="H173" s="152" t="s">
        <v>1332</v>
      </c>
      <c r="I173" s="111" t="s">
        <v>1326</v>
      </c>
      <c r="J173" s="67" t="s">
        <v>1333</v>
      </c>
      <c r="K173" s="129" t="s">
        <v>652</v>
      </c>
      <c r="L173" s="71">
        <v>1818.74</v>
      </c>
      <c r="M173" s="71">
        <v>2420.8000000000002</v>
      </c>
      <c r="N173" s="127">
        <v>1767.57</v>
      </c>
      <c r="O173" s="77">
        <v>2354.9499999999998</v>
      </c>
      <c r="P173" s="81">
        <v>1755.22</v>
      </c>
      <c r="Q173" s="77">
        <v>2339.04</v>
      </c>
      <c r="R173" s="81">
        <v>1743.05</v>
      </c>
      <c r="S173" s="77">
        <v>2323.35</v>
      </c>
      <c r="T173" s="81">
        <v>1630.01</v>
      </c>
      <c r="U173" s="77">
        <v>2177.34</v>
      </c>
      <c r="V173" s="144"/>
      <c r="W173" s="145"/>
      <c r="X173" s="82">
        <v>1535.87</v>
      </c>
      <c r="Y173" s="66">
        <v>2123.25</v>
      </c>
      <c r="Z173" s="82">
        <v>1526.56</v>
      </c>
      <c r="AA173" s="82">
        <v>2110.38</v>
      </c>
      <c r="AB173" s="82">
        <v>1517.37</v>
      </c>
      <c r="AC173" s="66">
        <v>2097.6799999999998</v>
      </c>
    </row>
    <row r="174" spans="1:29" ht="15" customHeight="1" x14ac:dyDescent="0.2">
      <c r="A174" s="2"/>
      <c r="B174" s="70" t="s">
        <v>589</v>
      </c>
      <c r="C174" s="70" t="s">
        <v>580</v>
      </c>
      <c r="D174" s="69" t="s">
        <v>834</v>
      </c>
      <c r="E174" s="69" t="s">
        <v>913</v>
      </c>
      <c r="F174" s="151" t="s">
        <v>1264</v>
      </c>
      <c r="G174" s="160" t="s">
        <v>187</v>
      </c>
      <c r="H174" s="152" t="s">
        <v>521</v>
      </c>
      <c r="I174" s="111" t="s">
        <v>653</v>
      </c>
      <c r="J174" s="67" t="s">
        <v>186</v>
      </c>
      <c r="K174" s="129" t="s">
        <v>654</v>
      </c>
      <c r="L174" s="71">
        <v>5.37</v>
      </c>
      <c r="M174" s="71">
        <v>7.42</v>
      </c>
      <c r="N174" s="125">
        <v>5.24</v>
      </c>
      <c r="O174" s="72">
        <v>7.24</v>
      </c>
      <c r="P174" s="71">
        <v>5.21</v>
      </c>
      <c r="Q174" s="72">
        <v>7.2</v>
      </c>
      <c r="R174" s="71">
        <v>5.18</v>
      </c>
      <c r="S174" s="72">
        <v>7.16</v>
      </c>
      <c r="T174" s="71">
        <v>4.88</v>
      </c>
      <c r="U174" s="72">
        <v>6.75</v>
      </c>
      <c r="V174" s="144"/>
      <c r="W174" s="145"/>
      <c r="X174" s="65">
        <v>5.24</v>
      </c>
      <c r="Y174" s="66">
        <v>7.24</v>
      </c>
      <c r="Z174" s="65">
        <v>5.21</v>
      </c>
      <c r="AA174" s="66">
        <v>7.2</v>
      </c>
      <c r="AB174" s="65">
        <v>5.18</v>
      </c>
      <c r="AC174" s="66">
        <v>7.16</v>
      </c>
    </row>
    <row r="175" spans="1:29" ht="15" customHeight="1" x14ac:dyDescent="0.2">
      <c r="A175" s="2"/>
      <c r="B175" s="70" t="s">
        <v>589</v>
      </c>
      <c r="C175" s="70" t="s">
        <v>580</v>
      </c>
      <c r="D175" s="69" t="s">
        <v>835</v>
      </c>
      <c r="E175" s="69" t="s">
        <v>913</v>
      </c>
      <c r="F175" s="151" t="s">
        <v>1265</v>
      </c>
      <c r="G175" s="160" t="s">
        <v>74</v>
      </c>
      <c r="H175" s="152" t="s">
        <v>522</v>
      </c>
      <c r="I175" s="111" t="s">
        <v>653</v>
      </c>
      <c r="J175" s="67" t="s">
        <v>33</v>
      </c>
      <c r="K175" s="129" t="s">
        <v>654</v>
      </c>
      <c r="L175" s="71">
        <v>20.170000000000002</v>
      </c>
      <c r="M175" s="71">
        <v>27.88</v>
      </c>
      <c r="N175" s="125">
        <v>19.68</v>
      </c>
      <c r="O175" s="72">
        <v>27.21</v>
      </c>
      <c r="P175" s="71">
        <v>19.559999999999999</v>
      </c>
      <c r="Q175" s="72">
        <v>27.04</v>
      </c>
      <c r="R175" s="71">
        <v>19.440000000000001</v>
      </c>
      <c r="S175" s="72">
        <v>26.87</v>
      </c>
      <c r="T175" s="74">
        <v>18.34</v>
      </c>
      <c r="U175" s="75">
        <v>25.35</v>
      </c>
      <c r="V175" s="144"/>
      <c r="W175" s="145"/>
      <c r="X175" s="65">
        <v>19.68</v>
      </c>
      <c r="Y175" s="66">
        <v>27.21</v>
      </c>
      <c r="Z175" s="65">
        <v>19.559999999999999</v>
      </c>
      <c r="AA175" s="66">
        <v>27.04</v>
      </c>
      <c r="AB175" s="65">
        <v>19.440000000000001</v>
      </c>
      <c r="AC175" s="66">
        <v>26.87</v>
      </c>
    </row>
    <row r="176" spans="1:29" ht="15" customHeight="1" x14ac:dyDescent="0.2">
      <c r="A176" s="2"/>
      <c r="B176" s="70" t="s">
        <v>589</v>
      </c>
      <c r="C176" s="70" t="s">
        <v>580</v>
      </c>
      <c r="D176" s="69" t="s">
        <v>836</v>
      </c>
      <c r="E176" s="69" t="s">
        <v>913</v>
      </c>
      <c r="F176" s="151" t="s">
        <v>1266</v>
      </c>
      <c r="G176" s="160" t="s">
        <v>75</v>
      </c>
      <c r="H176" s="152" t="s">
        <v>523</v>
      </c>
      <c r="I176" s="111" t="s">
        <v>653</v>
      </c>
      <c r="J176" s="67" t="s">
        <v>34</v>
      </c>
      <c r="K176" s="129" t="s">
        <v>654</v>
      </c>
      <c r="L176" s="71">
        <v>40.479999999999997</v>
      </c>
      <c r="M176" s="72">
        <v>55.96</v>
      </c>
      <c r="N176" s="125">
        <v>39.49</v>
      </c>
      <c r="O176" s="72">
        <v>54.59</v>
      </c>
      <c r="P176" s="71">
        <v>39.25</v>
      </c>
      <c r="Q176" s="72">
        <v>54.26</v>
      </c>
      <c r="R176" s="71">
        <v>39.01</v>
      </c>
      <c r="S176" s="72">
        <v>53.93</v>
      </c>
      <c r="T176" s="71">
        <v>36.799999999999997</v>
      </c>
      <c r="U176" s="72">
        <v>50.87</v>
      </c>
      <c r="V176" s="144"/>
      <c r="W176" s="145"/>
      <c r="X176" s="65">
        <v>39.49</v>
      </c>
      <c r="Y176" s="66">
        <v>54.59</v>
      </c>
      <c r="Z176" s="65">
        <v>39.25</v>
      </c>
      <c r="AA176" s="66">
        <v>54.26</v>
      </c>
      <c r="AB176" s="65">
        <v>39.01</v>
      </c>
      <c r="AC176" s="66">
        <v>53.93</v>
      </c>
    </row>
    <row r="177" spans="1:29" ht="15" customHeight="1" x14ac:dyDescent="0.2">
      <c r="A177" s="2"/>
      <c r="B177" s="70" t="s">
        <v>589</v>
      </c>
      <c r="C177" s="70" t="s">
        <v>580</v>
      </c>
      <c r="D177" s="69" t="s">
        <v>837</v>
      </c>
      <c r="E177" s="69" t="s">
        <v>913</v>
      </c>
      <c r="F177" s="151" t="s">
        <v>1267</v>
      </c>
      <c r="G177" s="160" t="s">
        <v>1004</v>
      </c>
      <c r="H177" s="152" t="s">
        <v>524</v>
      </c>
      <c r="I177" s="111" t="s">
        <v>653</v>
      </c>
      <c r="J177" s="67" t="s">
        <v>329</v>
      </c>
      <c r="K177" s="129" t="s">
        <v>655</v>
      </c>
      <c r="L177" s="71">
        <v>6.68</v>
      </c>
      <c r="M177" s="71">
        <v>9.23</v>
      </c>
      <c r="N177" s="125">
        <v>6.52</v>
      </c>
      <c r="O177" s="72">
        <v>9.01</v>
      </c>
      <c r="P177" s="71">
        <v>6.48</v>
      </c>
      <c r="Q177" s="72">
        <v>8.9600000000000009</v>
      </c>
      <c r="R177" s="71">
        <v>6.44</v>
      </c>
      <c r="S177" s="72">
        <v>8.9</v>
      </c>
      <c r="T177" s="71">
        <v>6.08</v>
      </c>
      <c r="U177" s="72">
        <v>8.41</v>
      </c>
      <c r="V177" s="144"/>
      <c r="W177" s="145"/>
      <c r="X177" s="65">
        <v>6.52</v>
      </c>
      <c r="Y177" s="66">
        <v>9.01</v>
      </c>
      <c r="Z177" s="65">
        <v>6.48</v>
      </c>
      <c r="AA177" s="66">
        <v>8.9600000000000009</v>
      </c>
      <c r="AB177" s="65">
        <v>6.44</v>
      </c>
      <c r="AC177" s="66">
        <v>8.9</v>
      </c>
    </row>
    <row r="178" spans="1:29" ht="15" customHeight="1" x14ac:dyDescent="0.2">
      <c r="A178" s="2"/>
      <c r="B178" s="70" t="s">
        <v>589</v>
      </c>
      <c r="C178" s="70" t="s">
        <v>580</v>
      </c>
      <c r="D178" s="69" t="s">
        <v>838</v>
      </c>
      <c r="E178" s="69" t="s">
        <v>913</v>
      </c>
      <c r="F178" s="151" t="s">
        <v>1268</v>
      </c>
      <c r="G178" s="160" t="s">
        <v>100</v>
      </c>
      <c r="H178" s="152" t="s">
        <v>525</v>
      </c>
      <c r="I178" s="111" t="s">
        <v>653</v>
      </c>
      <c r="J178" s="67" t="s">
        <v>97</v>
      </c>
      <c r="K178" s="129" t="s">
        <v>656</v>
      </c>
      <c r="L178" s="71">
        <v>20.05</v>
      </c>
      <c r="M178" s="72">
        <v>27.72</v>
      </c>
      <c r="N178" s="125">
        <v>19.559999999999999</v>
      </c>
      <c r="O178" s="72">
        <v>27.04</v>
      </c>
      <c r="P178" s="71">
        <v>19.440000000000001</v>
      </c>
      <c r="Q178" s="72">
        <v>26.87</v>
      </c>
      <c r="R178" s="71">
        <v>19.329999999999998</v>
      </c>
      <c r="S178" s="72">
        <v>26.72</v>
      </c>
      <c r="T178" s="71">
        <v>18.23</v>
      </c>
      <c r="U178" s="72">
        <v>25.2</v>
      </c>
      <c r="V178" s="144"/>
      <c r="W178" s="145"/>
      <c r="X178" s="65">
        <v>19.559999999999999</v>
      </c>
      <c r="Y178" s="66">
        <v>27.04</v>
      </c>
      <c r="Z178" s="65">
        <v>19.440000000000001</v>
      </c>
      <c r="AA178" s="66">
        <v>26.87</v>
      </c>
      <c r="AB178" s="65">
        <v>19.329999999999998</v>
      </c>
      <c r="AC178" s="66">
        <v>26.72</v>
      </c>
    </row>
    <row r="179" spans="1:29" ht="15" customHeight="1" x14ac:dyDescent="0.2">
      <c r="A179" s="2"/>
      <c r="B179" s="70" t="s">
        <v>589</v>
      </c>
      <c r="C179" s="70" t="s">
        <v>580</v>
      </c>
      <c r="D179" s="69" t="s">
        <v>839</v>
      </c>
      <c r="E179" s="69" t="s">
        <v>913</v>
      </c>
      <c r="F179" s="151" t="s">
        <v>1269</v>
      </c>
      <c r="G179" s="160" t="s">
        <v>301</v>
      </c>
      <c r="H179" s="152" t="s">
        <v>526</v>
      </c>
      <c r="I179" s="111" t="s">
        <v>653</v>
      </c>
      <c r="J179" s="67" t="s">
        <v>299</v>
      </c>
      <c r="K179" s="129" t="s">
        <v>657</v>
      </c>
      <c r="L179" s="71">
        <v>17.510000000000002</v>
      </c>
      <c r="M179" s="72">
        <v>24.21</v>
      </c>
      <c r="N179" s="125">
        <v>17.079999999999998</v>
      </c>
      <c r="O179" s="72">
        <v>23.61</v>
      </c>
      <c r="P179" s="71">
        <v>16.98</v>
      </c>
      <c r="Q179" s="72">
        <v>23.47</v>
      </c>
      <c r="R179" s="71">
        <v>16.87</v>
      </c>
      <c r="S179" s="72">
        <v>23.32</v>
      </c>
      <c r="T179" s="71">
        <v>15.92</v>
      </c>
      <c r="U179" s="72">
        <v>22.01</v>
      </c>
      <c r="V179" s="144"/>
      <c r="W179" s="145"/>
      <c r="X179" s="65">
        <v>17.079999999999998</v>
      </c>
      <c r="Y179" s="66">
        <v>23.61</v>
      </c>
      <c r="Z179" s="65">
        <v>16.98</v>
      </c>
      <c r="AA179" s="66">
        <v>23.47</v>
      </c>
      <c r="AB179" s="65">
        <v>16.87</v>
      </c>
      <c r="AC179" s="66">
        <v>23.32</v>
      </c>
    </row>
    <row r="180" spans="1:29" ht="15" customHeight="1" x14ac:dyDescent="0.2">
      <c r="A180" s="2"/>
      <c r="B180" s="70" t="s">
        <v>589</v>
      </c>
      <c r="C180" s="70" t="s">
        <v>580</v>
      </c>
      <c r="D180" s="69" t="s">
        <v>840</v>
      </c>
      <c r="E180" s="69" t="s">
        <v>913</v>
      </c>
      <c r="F180" s="151" t="s">
        <v>1270</v>
      </c>
      <c r="G180" s="160" t="s">
        <v>1005</v>
      </c>
      <c r="H180" s="152" t="s">
        <v>527</v>
      </c>
      <c r="I180" s="111" t="s">
        <v>653</v>
      </c>
      <c r="J180" s="67" t="s">
        <v>300</v>
      </c>
      <c r="K180" s="129" t="s">
        <v>654</v>
      </c>
      <c r="L180" s="71">
        <v>39.71</v>
      </c>
      <c r="M180" s="72">
        <v>54.9</v>
      </c>
      <c r="N180" s="125">
        <v>38.74</v>
      </c>
      <c r="O180" s="72">
        <v>53.56</v>
      </c>
      <c r="P180" s="71">
        <v>38.51</v>
      </c>
      <c r="Q180" s="72">
        <v>53.24</v>
      </c>
      <c r="R180" s="71">
        <v>38.270000000000003</v>
      </c>
      <c r="S180" s="72">
        <v>52.91</v>
      </c>
      <c r="T180" s="71">
        <v>36.1</v>
      </c>
      <c r="U180" s="72">
        <v>49.91</v>
      </c>
      <c r="V180" s="144"/>
      <c r="W180" s="145"/>
      <c r="X180" s="65">
        <v>38.74</v>
      </c>
      <c r="Y180" s="66">
        <v>53.56</v>
      </c>
      <c r="Z180" s="65">
        <v>38.51</v>
      </c>
      <c r="AA180" s="66">
        <v>53.24</v>
      </c>
      <c r="AB180" s="65">
        <v>38.270000000000003</v>
      </c>
      <c r="AC180" s="66">
        <v>52.91</v>
      </c>
    </row>
    <row r="181" spans="1:29" ht="15" customHeight="1" x14ac:dyDescent="0.2">
      <c r="A181" s="2"/>
      <c r="B181" s="70" t="s">
        <v>589</v>
      </c>
      <c r="C181" s="70" t="s">
        <v>580</v>
      </c>
      <c r="D181" s="69" t="s">
        <v>841</v>
      </c>
      <c r="E181" s="69" t="s">
        <v>913</v>
      </c>
      <c r="F181" s="151" t="s">
        <v>1271</v>
      </c>
      <c r="G181" s="160" t="s">
        <v>1006</v>
      </c>
      <c r="H181" s="152" t="s">
        <v>528</v>
      </c>
      <c r="I181" s="111" t="s">
        <v>658</v>
      </c>
      <c r="J181" s="67" t="s">
        <v>330</v>
      </c>
      <c r="K181" s="129" t="s">
        <v>659</v>
      </c>
      <c r="L181" s="71">
        <v>2.52</v>
      </c>
      <c r="M181" s="72">
        <v>3.48</v>
      </c>
      <c r="N181" s="125">
        <v>2.46</v>
      </c>
      <c r="O181" s="72">
        <v>3.4</v>
      </c>
      <c r="P181" s="74">
        <v>2.4500000000000002</v>
      </c>
      <c r="Q181" s="75">
        <v>3.39</v>
      </c>
      <c r="R181" s="71">
        <v>2.4300000000000002</v>
      </c>
      <c r="S181" s="72">
        <v>3.36</v>
      </c>
      <c r="T181" s="71">
        <v>2.29</v>
      </c>
      <c r="U181" s="72">
        <v>3.17</v>
      </c>
      <c r="V181" s="144"/>
      <c r="W181" s="145"/>
      <c r="X181" s="65">
        <v>2.46</v>
      </c>
      <c r="Y181" s="66">
        <v>3.4</v>
      </c>
      <c r="Z181" s="76">
        <v>2.4500000000000002</v>
      </c>
      <c r="AA181" s="66">
        <v>3.39</v>
      </c>
      <c r="AB181" s="65">
        <v>2.4300000000000002</v>
      </c>
      <c r="AC181" s="66">
        <v>3.36</v>
      </c>
    </row>
    <row r="182" spans="1:29" ht="15" customHeight="1" x14ac:dyDescent="0.2">
      <c r="A182" s="2"/>
      <c r="B182" s="70" t="s">
        <v>589</v>
      </c>
      <c r="C182" s="70" t="s">
        <v>580</v>
      </c>
      <c r="D182" s="69" t="s">
        <v>842</v>
      </c>
      <c r="E182" s="69" t="s">
        <v>913</v>
      </c>
      <c r="F182" s="151" t="s">
        <v>1272</v>
      </c>
      <c r="G182" s="160" t="s">
        <v>96</v>
      </c>
      <c r="H182" s="152" t="s">
        <v>529</v>
      </c>
      <c r="I182" s="111" t="s">
        <v>658</v>
      </c>
      <c r="J182" s="67" t="s">
        <v>304</v>
      </c>
      <c r="K182" s="129" t="s">
        <v>659</v>
      </c>
      <c r="L182" s="71">
        <v>7.57</v>
      </c>
      <c r="M182" s="71">
        <v>10.47</v>
      </c>
      <c r="N182" s="125">
        <v>7.39</v>
      </c>
      <c r="O182" s="72">
        <v>10.220000000000001</v>
      </c>
      <c r="P182" s="74">
        <v>7.35</v>
      </c>
      <c r="Q182" s="75">
        <v>10.16</v>
      </c>
      <c r="R182" s="71">
        <v>7.3</v>
      </c>
      <c r="S182" s="72">
        <v>10.09</v>
      </c>
      <c r="T182" s="74">
        <v>6.89</v>
      </c>
      <c r="U182" s="75">
        <v>9.5299999999999994</v>
      </c>
      <c r="V182" s="144"/>
      <c r="W182" s="145"/>
      <c r="X182" s="65">
        <v>7.39</v>
      </c>
      <c r="Y182" s="66">
        <v>10.220000000000001</v>
      </c>
      <c r="Z182" s="76">
        <v>7.35</v>
      </c>
      <c r="AA182" s="66">
        <v>10.16</v>
      </c>
      <c r="AB182" s="65">
        <v>7.3</v>
      </c>
      <c r="AC182" s="66">
        <v>10.09</v>
      </c>
    </row>
    <row r="183" spans="1:29" ht="15" customHeight="1" x14ac:dyDescent="0.2">
      <c r="A183" s="2"/>
      <c r="B183" s="70" t="s">
        <v>589</v>
      </c>
      <c r="C183" s="70" t="s">
        <v>580</v>
      </c>
      <c r="D183" s="69" t="s">
        <v>843</v>
      </c>
      <c r="E183" s="69" t="s">
        <v>913</v>
      </c>
      <c r="F183" s="151" t="s">
        <v>1273</v>
      </c>
      <c r="G183" s="160" t="s">
        <v>1007</v>
      </c>
      <c r="H183" s="152" t="s">
        <v>530</v>
      </c>
      <c r="I183" s="111" t="s">
        <v>658</v>
      </c>
      <c r="J183" s="67" t="s">
        <v>331</v>
      </c>
      <c r="K183" s="129" t="s">
        <v>659</v>
      </c>
      <c r="L183" s="71">
        <v>3.68</v>
      </c>
      <c r="M183" s="71">
        <v>5.09</v>
      </c>
      <c r="N183" s="125">
        <v>3.59</v>
      </c>
      <c r="O183" s="72">
        <v>4.96</v>
      </c>
      <c r="P183" s="71">
        <v>3.57</v>
      </c>
      <c r="Q183" s="72">
        <v>4.9400000000000004</v>
      </c>
      <c r="R183" s="71">
        <v>3.55</v>
      </c>
      <c r="S183" s="72">
        <v>4.91</v>
      </c>
      <c r="T183" s="71">
        <v>3.35</v>
      </c>
      <c r="U183" s="72">
        <v>4.63</v>
      </c>
      <c r="V183" s="144"/>
      <c r="W183" s="145"/>
      <c r="X183" s="65">
        <v>3.59</v>
      </c>
      <c r="Y183" s="66">
        <v>4.96</v>
      </c>
      <c r="Z183" s="65">
        <v>3.57</v>
      </c>
      <c r="AA183" s="66">
        <v>4.9400000000000004</v>
      </c>
      <c r="AB183" s="65">
        <v>3.55</v>
      </c>
      <c r="AC183" s="66">
        <v>4.91</v>
      </c>
    </row>
    <row r="184" spans="1:29" ht="15" customHeight="1" x14ac:dyDescent="0.2">
      <c r="A184" s="2"/>
      <c r="B184" s="70" t="s">
        <v>589</v>
      </c>
      <c r="C184" s="70" t="s">
        <v>580</v>
      </c>
      <c r="D184" s="69" t="s">
        <v>844</v>
      </c>
      <c r="E184" s="69" t="s">
        <v>913</v>
      </c>
      <c r="F184" s="151" t="s">
        <v>1274</v>
      </c>
      <c r="G184" s="160" t="s">
        <v>95</v>
      </c>
      <c r="H184" s="152" t="s">
        <v>531</v>
      </c>
      <c r="I184" s="111" t="s">
        <v>658</v>
      </c>
      <c r="J184" s="67" t="s">
        <v>305</v>
      </c>
      <c r="K184" s="129" t="s">
        <v>659</v>
      </c>
      <c r="L184" s="71">
        <v>11.06</v>
      </c>
      <c r="M184" s="72">
        <v>15.29</v>
      </c>
      <c r="N184" s="125">
        <v>10.79</v>
      </c>
      <c r="O184" s="72">
        <v>14.92</v>
      </c>
      <c r="P184" s="71">
        <v>10.72</v>
      </c>
      <c r="Q184" s="72">
        <v>14.82</v>
      </c>
      <c r="R184" s="71">
        <v>10.66</v>
      </c>
      <c r="S184" s="72">
        <v>14.74</v>
      </c>
      <c r="T184" s="71">
        <v>10.050000000000001</v>
      </c>
      <c r="U184" s="72">
        <v>13.89</v>
      </c>
      <c r="V184" s="144"/>
      <c r="W184" s="145"/>
      <c r="X184" s="65">
        <v>10.79</v>
      </c>
      <c r="Y184" s="66">
        <v>14.92</v>
      </c>
      <c r="Z184" s="65">
        <v>10.72</v>
      </c>
      <c r="AA184" s="66">
        <v>14.82</v>
      </c>
      <c r="AB184" s="65">
        <v>10.66</v>
      </c>
      <c r="AC184" s="66">
        <v>14.74</v>
      </c>
    </row>
    <row r="185" spans="1:29" ht="15" customHeight="1" x14ac:dyDescent="0.2">
      <c r="A185" s="2"/>
      <c r="B185" s="70" t="s">
        <v>589</v>
      </c>
      <c r="C185" s="70" t="s">
        <v>580</v>
      </c>
      <c r="D185" s="69" t="s">
        <v>845</v>
      </c>
      <c r="E185" s="69" t="s">
        <v>913</v>
      </c>
      <c r="F185" s="151" t="s">
        <v>1275</v>
      </c>
      <c r="G185" s="160" t="s">
        <v>153</v>
      </c>
      <c r="H185" s="152" t="s">
        <v>532</v>
      </c>
      <c r="I185" s="111" t="s">
        <v>658</v>
      </c>
      <c r="J185" s="67" t="s">
        <v>146</v>
      </c>
      <c r="K185" s="129" t="s">
        <v>659</v>
      </c>
      <c r="L185" s="71">
        <v>41.3</v>
      </c>
      <c r="M185" s="71">
        <v>57.09</v>
      </c>
      <c r="N185" s="125">
        <v>40.29</v>
      </c>
      <c r="O185" s="72">
        <v>55.7</v>
      </c>
      <c r="P185" s="74">
        <v>40.049999999999997</v>
      </c>
      <c r="Q185" s="75">
        <v>55.37</v>
      </c>
      <c r="R185" s="71">
        <v>39.81</v>
      </c>
      <c r="S185" s="72">
        <v>55.03</v>
      </c>
      <c r="T185" s="74">
        <v>37.54</v>
      </c>
      <c r="U185" s="75">
        <v>51.9</v>
      </c>
      <c r="V185" s="144"/>
      <c r="W185" s="145"/>
      <c r="X185" s="65">
        <v>40.29</v>
      </c>
      <c r="Y185" s="66">
        <v>55.7</v>
      </c>
      <c r="Z185" s="76">
        <v>40.049999999999997</v>
      </c>
      <c r="AA185" s="66">
        <v>55.37</v>
      </c>
      <c r="AB185" s="65">
        <v>39.81</v>
      </c>
      <c r="AC185" s="66">
        <v>55.03</v>
      </c>
    </row>
    <row r="186" spans="1:29" ht="15" customHeight="1" x14ac:dyDescent="0.2">
      <c r="A186" s="2"/>
      <c r="B186" s="70" t="s">
        <v>589</v>
      </c>
      <c r="C186" s="70" t="s">
        <v>580</v>
      </c>
      <c r="D186" s="69" t="s">
        <v>846</v>
      </c>
      <c r="E186" s="69" t="s">
        <v>913</v>
      </c>
      <c r="F186" s="151" t="s">
        <v>1276</v>
      </c>
      <c r="G186" s="160" t="s">
        <v>1008</v>
      </c>
      <c r="H186" s="152" t="s">
        <v>533</v>
      </c>
      <c r="I186" s="111" t="s">
        <v>658</v>
      </c>
      <c r="J186" s="67" t="s">
        <v>328</v>
      </c>
      <c r="K186" s="129" t="s">
        <v>660</v>
      </c>
      <c r="L186" s="71">
        <v>41.3</v>
      </c>
      <c r="M186" s="71">
        <v>57.09</v>
      </c>
      <c r="N186" s="125">
        <v>40.29</v>
      </c>
      <c r="O186" s="72">
        <v>55.7</v>
      </c>
      <c r="P186" s="74">
        <v>40.049999999999997</v>
      </c>
      <c r="Q186" s="75">
        <v>55.37</v>
      </c>
      <c r="R186" s="71">
        <v>39.81</v>
      </c>
      <c r="S186" s="72">
        <v>55.03</v>
      </c>
      <c r="T186" s="74">
        <v>37.54</v>
      </c>
      <c r="U186" s="75">
        <v>51.9</v>
      </c>
      <c r="V186" s="144"/>
      <c r="W186" s="145"/>
      <c r="X186" s="65">
        <v>40.29</v>
      </c>
      <c r="Y186" s="66">
        <v>55.7</v>
      </c>
      <c r="Z186" s="76">
        <v>40.049999999999997</v>
      </c>
      <c r="AA186" s="66">
        <v>55.37</v>
      </c>
      <c r="AB186" s="65">
        <v>39.81</v>
      </c>
      <c r="AC186" s="66">
        <v>55.03</v>
      </c>
    </row>
    <row r="187" spans="1:29" ht="15" customHeight="1" x14ac:dyDescent="0.2">
      <c r="A187" s="2"/>
      <c r="B187" s="70" t="s">
        <v>589</v>
      </c>
      <c r="C187" s="70" t="s">
        <v>580</v>
      </c>
      <c r="D187" s="69" t="s">
        <v>847</v>
      </c>
      <c r="E187" s="69" t="s">
        <v>913</v>
      </c>
      <c r="F187" s="151" t="s">
        <v>1277</v>
      </c>
      <c r="G187" s="160" t="s">
        <v>1009</v>
      </c>
      <c r="H187" s="152" t="s">
        <v>534</v>
      </c>
      <c r="I187" s="111" t="s">
        <v>658</v>
      </c>
      <c r="J187" s="67" t="s">
        <v>335</v>
      </c>
      <c r="K187" s="129" t="s">
        <v>660</v>
      </c>
      <c r="L187" s="71">
        <v>107.06</v>
      </c>
      <c r="M187" s="72">
        <v>148</v>
      </c>
      <c r="N187" s="125">
        <v>104.45</v>
      </c>
      <c r="O187" s="72">
        <v>144.38999999999999</v>
      </c>
      <c r="P187" s="71">
        <v>103.81</v>
      </c>
      <c r="Q187" s="72">
        <v>143.51</v>
      </c>
      <c r="R187" s="71">
        <v>103.19</v>
      </c>
      <c r="S187" s="72">
        <v>142.65</v>
      </c>
      <c r="T187" s="71">
        <v>97.32</v>
      </c>
      <c r="U187" s="72">
        <v>134.54</v>
      </c>
      <c r="V187" s="144"/>
      <c r="W187" s="145"/>
      <c r="X187" s="65">
        <v>104.45</v>
      </c>
      <c r="Y187" s="66">
        <v>144.38999999999999</v>
      </c>
      <c r="Z187" s="65">
        <v>103.81</v>
      </c>
      <c r="AA187" s="66">
        <v>143.51</v>
      </c>
      <c r="AB187" s="65">
        <v>103.19</v>
      </c>
      <c r="AC187" s="66">
        <v>142.65</v>
      </c>
    </row>
    <row r="188" spans="1:29" ht="15" customHeight="1" x14ac:dyDescent="0.2">
      <c r="A188" s="2"/>
      <c r="B188" s="70" t="s">
        <v>589</v>
      </c>
      <c r="C188" s="70" t="s">
        <v>580</v>
      </c>
      <c r="D188" s="69" t="s">
        <v>1334</v>
      </c>
      <c r="E188" s="69" t="s">
        <v>913</v>
      </c>
      <c r="F188" s="151" t="s">
        <v>1335</v>
      </c>
      <c r="G188" s="160" t="s">
        <v>1336</v>
      </c>
      <c r="H188" s="152" t="s">
        <v>1337</v>
      </c>
      <c r="I188" s="111" t="s">
        <v>658</v>
      </c>
      <c r="J188" s="67" t="s">
        <v>1338</v>
      </c>
      <c r="K188" s="129" t="s">
        <v>660</v>
      </c>
      <c r="L188" s="71">
        <v>144.53</v>
      </c>
      <c r="M188" s="72">
        <v>199.8</v>
      </c>
      <c r="N188" s="125">
        <v>141</v>
      </c>
      <c r="O188" s="72">
        <v>194.93</v>
      </c>
      <c r="P188" s="71">
        <v>140.15</v>
      </c>
      <c r="Q188" s="72">
        <v>193.75</v>
      </c>
      <c r="R188" s="71">
        <v>139.30000000000001</v>
      </c>
      <c r="S188" s="72">
        <v>192.57</v>
      </c>
      <c r="T188" s="71">
        <v>131.38999999999999</v>
      </c>
      <c r="U188" s="72">
        <v>181.64</v>
      </c>
      <c r="V188" s="144"/>
      <c r="W188" s="145"/>
      <c r="X188" s="65">
        <v>141</v>
      </c>
      <c r="Y188" s="66">
        <v>194.93</v>
      </c>
      <c r="Z188" s="65">
        <v>140.15</v>
      </c>
      <c r="AA188" s="66">
        <v>193.75</v>
      </c>
      <c r="AB188" s="65">
        <v>139.30000000000001</v>
      </c>
      <c r="AC188" s="66">
        <v>192.57</v>
      </c>
    </row>
    <row r="189" spans="1:29" ht="15" customHeight="1" x14ac:dyDescent="0.2">
      <c r="A189" s="2"/>
      <c r="B189" s="70" t="s">
        <v>589</v>
      </c>
      <c r="C189" s="70" t="s">
        <v>581</v>
      </c>
      <c r="D189" s="69" t="s">
        <v>848</v>
      </c>
      <c r="E189" s="69" t="s">
        <v>913</v>
      </c>
      <c r="F189" s="151" t="s">
        <v>1278</v>
      </c>
      <c r="G189" s="160" t="s">
        <v>149</v>
      </c>
      <c r="H189" s="152" t="s">
        <v>535</v>
      </c>
      <c r="I189" s="111" t="s">
        <v>661</v>
      </c>
      <c r="J189" s="67" t="s">
        <v>19</v>
      </c>
      <c r="K189" s="129" t="s">
        <v>662</v>
      </c>
      <c r="L189" s="71">
        <v>17.22</v>
      </c>
      <c r="M189" s="72">
        <v>22.92</v>
      </c>
      <c r="N189" s="125">
        <v>16.739999999999998</v>
      </c>
      <c r="O189" s="72">
        <v>22.3</v>
      </c>
      <c r="P189" s="74">
        <v>16.62</v>
      </c>
      <c r="Q189" s="75">
        <v>22.15</v>
      </c>
      <c r="R189" s="71">
        <v>16.5</v>
      </c>
      <c r="S189" s="72">
        <v>21.99</v>
      </c>
      <c r="T189" s="71">
        <v>15.43</v>
      </c>
      <c r="U189" s="72">
        <v>20.61</v>
      </c>
      <c r="V189" s="144"/>
      <c r="W189" s="145"/>
      <c r="X189" s="65">
        <v>14.55</v>
      </c>
      <c r="Y189" s="66">
        <v>20.11</v>
      </c>
      <c r="Z189" s="65">
        <v>14.46</v>
      </c>
      <c r="AA189" s="65">
        <v>19.989999999999998</v>
      </c>
      <c r="AB189" s="65">
        <v>14.37</v>
      </c>
      <c r="AC189" s="66">
        <v>19.87</v>
      </c>
    </row>
    <row r="190" spans="1:29" ht="15" customHeight="1" x14ac:dyDescent="0.2">
      <c r="A190" s="2"/>
      <c r="B190" s="70" t="s">
        <v>589</v>
      </c>
      <c r="C190" s="70" t="s">
        <v>581</v>
      </c>
      <c r="D190" s="69" t="s">
        <v>849</v>
      </c>
      <c r="E190" s="69" t="s">
        <v>913</v>
      </c>
      <c r="F190" s="151" t="s">
        <v>1279</v>
      </c>
      <c r="G190" s="160" t="s">
        <v>150</v>
      </c>
      <c r="H190" s="152" t="s">
        <v>536</v>
      </c>
      <c r="I190" s="111" t="s">
        <v>663</v>
      </c>
      <c r="J190" s="67" t="s">
        <v>20</v>
      </c>
      <c r="K190" s="129" t="s">
        <v>664</v>
      </c>
      <c r="L190" s="71">
        <v>14.46</v>
      </c>
      <c r="M190" s="72">
        <v>19.25</v>
      </c>
      <c r="N190" s="125">
        <v>14.05</v>
      </c>
      <c r="O190" s="72">
        <v>18.72</v>
      </c>
      <c r="P190" s="71">
        <v>13.95</v>
      </c>
      <c r="Q190" s="72">
        <v>18.59</v>
      </c>
      <c r="R190" s="71">
        <v>13.86</v>
      </c>
      <c r="S190" s="72">
        <v>18.47</v>
      </c>
      <c r="T190" s="71">
        <v>12.96</v>
      </c>
      <c r="U190" s="72">
        <v>17.309999999999999</v>
      </c>
      <c r="V190" s="144"/>
      <c r="W190" s="145"/>
      <c r="X190" s="65">
        <v>12.21</v>
      </c>
      <c r="Y190" s="65">
        <v>16.88</v>
      </c>
      <c r="Z190" s="76">
        <v>12.13</v>
      </c>
      <c r="AA190" s="65">
        <v>16.77</v>
      </c>
      <c r="AB190" s="65">
        <v>12.06</v>
      </c>
      <c r="AC190" s="66">
        <v>16.670000000000002</v>
      </c>
    </row>
    <row r="191" spans="1:29" ht="15" customHeight="1" x14ac:dyDescent="0.2">
      <c r="A191" s="2"/>
      <c r="B191" s="70" t="s">
        <v>589</v>
      </c>
      <c r="C191" s="70" t="s">
        <v>581</v>
      </c>
      <c r="D191" s="69" t="s">
        <v>850</v>
      </c>
      <c r="E191" s="69" t="s">
        <v>913</v>
      </c>
      <c r="F191" s="151" t="s">
        <v>1280</v>
      </c>
      <c r="G191" s="160" t="s">
        <v>135</v>
      </c>
      <c r="H191" s="152" t="s">
        <v>537</v>
      </c>
      <c r="I191" s="111" t="s">
        <v>661</v>
      </c>
      <c r="J191" s="67" t="s">
        <v>221</v>
      </c>
      <c r="K191" s="129" t="s">
        <v>662</v>
      </c>
      <c r="L191" s="71">
        <v>20.62</v>
      </c>
      <c r="M191" s="72">
        <v>27.45</v>
      </c>
      <c r="N191" s="125">
        <v>20.044499999999999</v>
      </c>
      <c r="O191" s="72">
        <v>26.71</v>
      </c>
      <c r="P191" s="71">
        <v>19.899999999999999</v>
      </c>
      <c r="Q191" s="72">
        <v>26.52</v>
      </c>
      <c r="R191" s="71">
        <v>19.77</v>
      </c>
      <c r="S191" s="72">
        <v>26.35</v>
      </c>
      <c r="T191" s="71">
        <v>18.48</v>
      </c>
      <c r="U191" s="72">
        <v>24.69</v>
      </c>
      <c r="V191" s="144"/>
      <c r="W191" s="145"/>
      <c r="X191" s="65">
        <v>17.420000000000002</v>
      </c>
      <c r="Y191" s="66">
        <v>24.08</v>
      </c>
      <c r="Z191" s="65">
        <v>17.309999999999999</v>
      </c>
      <c r="AA191" s="66">
        <v>23.93</v>
      </c>
      <c r="AB191" s="65">
        <v>17.21</v>
      </c>
      <c r="AC191" s="66">
        <v>23.79</v>
      </c>
    </row>
    <row r="192" spans="1:29" ht="15" customHeight="1" x14ac:dyDescent="0.2">
      <c r="A192" s="2"/>
      <c r="B192" s="70" t="s">
        <v>589</v>
      </c>
      <c r="C192" s="70" t="s">
        <v>581</v>
      </c>
      <c r="D192" s="69" t="s">
        <v>851</v>
      </c>
      <c r="E192" s="69" t="s">
        <v>913</v>
      </c>
      <c r="F192" s="151" t="s">
        <v>1281</v>
      </c>
      <c r="G192" s="160" t="s">
        <v>147</v>
      </c>
      <c r="H192" s="152" t="s">
        <v>538</v>
      </c>
      <c r="I192" s="111" t="s">
        <v>661</v>
      </c>
      <c r="J192" s="67" t="s">
        <v>222</v>
      </c>
      <c r="K192" s="129" t="s">
        <v>662</v>
      </c>
      <c r="L192" s="71">
        <v>12.84</v>
      </c>
      <c r="M192" s="72">
        <v>17.09</v>
      </c>
      <c r="N192" s="125">
        <v>12.474000000000002</v>
      </c>
      <c r="O192" s="72">
        <v>16.62</v>
      </c>
      <c r="P192" s="71">
        <v>12.39</v>
      </c>
      <c r="Q192" s="72">
        <v>16.510000000000002</v>
      </c>
      <c r="R192" s="71">
        <v>12.3</v>
      </c>
      <c r="S192" s="72">
        <v>16.39</v>
      </c>
      <c r="T192" s="71">
        <v>11.5</v>
      </c>
      <c r="U192" s="72">
        <v>15.36</v>
      </c>
      <c r="V192" s="144"/>
      <c r="W192" s="145"/>
      <c r="X192" s="65">
        <v>10.84</v>
      </c>
      <c r="Y192" s="66">
        <v>14.99</v>
      </c>
      <c r="Z192" s="65">
        <v>10.77</v>
      </c>
      <c r="AA192" s="66">
        <v>14.89</v>
      </c>
      <c r="AB192" s="65">
        <v>10.71</v>
      </c>
      <c r="AC192" s="66">
        <v>14.81</v>
      </c>
    </row>
    <row r="193" spans="1:29" ht="15" customHeight="1" x14ac:dyDescent="0.2">
      <c r="A193" s="2"/>
      <c r="B193" s="70" t="s">
        <v>589</v>
      </c>
      <c r="C193" s="70" t="s">
        <v>581</v>
      </c>
      <c r="D193" s="69" t="s">
        <v>852</v>
      </c>
      <c r="E193" s="69" t="s">
        <v>913</v>
      </c>
      <c r="F193" s="151" t="s">
        <v>1282</v>
      </c>
      <c r="G193" s="160" t="s">
        <v>148</v>
      </c>
      <c r="H193" s="152" t="s">
        <v>539</v>
      </c>
      <c r="I193" s="111" t="s">
        <v>661</v>
      </c>
      <c r="J193" s="67" t="s">
        <v>32</v>
      </c>
      <c r="K193" s="129" t="s">
        <v>662</v>
      </c>
      <c r="L193" s="71">
        <v>12</v>
      </c>
      <c r="M193" s="72">
        <v>15.97</v>
      </c>
      <c r="N193" s="125">
        <v>11.6655</v>
      </c>
      <c r="O193" s="72">
        <v>15.54</v>
      </c>
      <c r="P193" s="71">
        <v>11.58</v>
      </c>
      <c r="Q193" s="72">
        <v>15.43</v>
      </c>
      <c r="R193" s="71">
        <v>11.5</v>
      </c>
      <c r="S193" s="72">
        <v>15.33</v>
      </c>
      <c r="T193" s="71">
        <v>10.76</v>
      </c>
      <c r="U193" s="72">
        <v>14.37</v>
      </c>
      <c r="V193" s="144"/>
      <c r="W193" s="145"/>
      <c r="X193" s="65">
        <v>10.14</v>
      </c>
      <c r="Y193" s="66">
        <v>14.02</v>
      </c>
      <c r="Z193" s="65">
        <v>10.07</v>
      </c>
      <c r="AA193" s="66">
        <v>13.92</v>
      </c>
      <c r="AB193" s="65">
        <v>10.01</v>
      </c>
      <c r="AC193" s="66">
        <v>13.84</v>
      </c>
    </row>
    <row r="194" spans="1:29" ht="15" customHeight="1" x14ac:dyDescent="0.2">
      <c r="A194" s="2"/>
      <c r="B194" s="70" t="s">
        <v>589</v>
      </c>
      <c r="C194" s="70" t="s">
        <v>581</v>
      </c>
      <c r="D194" s="69" t="s">
        <v>853</v>
      </c>
      <c r="E194" s="69" t="s">
        <v>913</v>
      </c>
      <c r="F194" s="151" t="s">
        <v>1283</v>
      </c>
      <c r="G194" s="160" t="s">
        <v>234</v>
      </c>
      <c r="H194" s="152" t="s">
        <v>540</v>
      </c>
      <c r="I194" s="111" t="s">
        <v>661</v>
      </c>
      <c r="J194" s="67" t="s">
        <v>26</v>
      </c>
      <c r="K194" s="129" t="s">
        <v>662</v>
      </c>
      <c r="L194" s="71">
        <v>30.07</v>
      </c>
      <c r="M194" s="72">
        <v>40.020000000000003</v>
      </c>
      <c r="N194" s="125">
        <v>29.221499999999999</v>
      </c>
      <c r="O194" s="72">
        <v>38.93</v>
      </c>
      <c r="P194" s="71">
        <v>29.02</v>
      </c>
      <c r="Q194" s="72">
        <v>38.67</v>
      </c>
      <c r="R194" s="71">
        <v>28.82</v>
      </c>
      <c r="S194" s="72">
        <v>38.409999999999997</v>
      </c>
      <c r="T194" s="71">
        <v>26.95</v>
      </c>
      <c r="U194" s="72">
        <v>36</v>
      </c>
      <c r="V194" s="144"/>
      <c r="W194" s="145"/>
      <c r="X194" s="65">
        <v>25.39</v>
      </c>
      <c r="Y194" s="66">
        <v>35.1</v>
      </c>
      <c r="Z194" s="65">
        <v>25.24</v>
      </c>
      <c r="AA194" s="66">
        <v>34.89</v>
      </c>
      <c r="AB194" s="65">
        <v>25.09</v>
      </c>
      <c r="AC194" s="66">
        <v>34.69</v>
      </c>
    </row>
    <row r="195" spans="1:29" ht="15" customHeight="1" x14ac:dyDescent="0.2">
      <c r="A195" s="2"/>
      <c r="B195" s="70" t="s">
        <v>589</v>
      </c>
      <c r="C195" s="70" t="s">
        <v>581</v>
      </c>
      <c r="D195" s="69" t="s">
        <v>854</v>
      </c>
      <c r="E195" s="69" t="s">
        <v>913</v>
      </c>
      <c r="F195" s="151" t="s">
        <v>1284</v>
      </c>
      <c r="G195" s="160" t="s">
        <v>2</v>
      </c>
      <c r="H195" s="152" t="s">
        <v>541</v>
      </c>
      <c r="I195" s="111" t="s">
        <v>661</v>
      </c>
      <c r="J195" s="67" t="s">
        <v>205</v>
      </c>
      <c r="K195" s="129" t="s">
        <v>662</v>
      </c>
      <c r="L195" s="71">
        <v>11</v>
      </c>
      <c r="M195" s="72">
        <v>14.64</v>
      </c>
      <c r="N195" s="125">
        <v>10.6898</v>
      </c>
      <c r="O195" s="72">
        <v>14.24</v>
      </c>
      <c r="P195" s="71">
        <v>10.62</v>
      </c>
      <c r="Q195" s="72">
        <v>14.15</v>
      </c>
      <c r="R195" s="71">
        <v>10.54</v>
      </c>
      <c r="S195" s="72">
        <v>14.05</v>
      </c>
      <c r="T195" s="71">
        <v>9.86</v>
      </c>
      <c r="U195" s="72">
        <v>13.17</v>
      </c>
      <c r="V195" s="144"/>
      <c r="W195" s="145"/>
      <c r="X195" s="65">
        <v>9.2899999999999991</v>
      </c>
      <c r="Y195" s="66">
        <v>12.84</v>
      </c>
      <c r="Z195" s="65">
        <v>9.23</v>
      </c>
      <c r="AA195" s="66">
        <v>12.76</v>
      </c>
      <c r="AB195" s="65">
        <v>9.18</v>
      </c>
      <c r="AC195" s="66">
        <v>12.69</v>
      </c>
    </row>
    <row r="196" spans="1:29" ht="15" customHeight="1" x14ac:dyDescent="0.2">
      <c r="A196" s="2"/>
      <c r="B196" s="70" t="s">
        <v>589</v>
      </c>
      <c r="C196" s="70" t="s">
        <v>581</v>
      </c>
      <c r="D196" s="69" t="s">
        <v>855</v>
      </c>
      <c r="E196" s="69" t="s">
        <v>913</v>
      </c>
      <c r="F196" s="151" t="s">
        <v>1285</v>
      </c>
      <c r="G196" s="160" t="s">
        <v>151</v>
      </c>
      <c r="H196" s="152" t="s">
        <v>542</v>
      </c>
      <c r="I196" s="111" t="s">
        <v>661</v>
      </c>
      <c r="J196" s="67" t="s">
        <v>18</v>
      </c>
      <c r="K196" s="129" t="s">
        <v>662</v>
      </c>
      <c r="L196" s="71">
        <v>12</v>
      </c>
      <c r="M196" s="72">
        <v>15.97</v>
      </c>
      <c r="N196" s="125">
        <v>11.6655</v>
      </c>
      <c r="O196" s="72">
        <v>15.54</v>
      </c>
      <c r="P196" s="71">
        <v>11.58</v>
      </c>
      <c r="Q196" s="72">
        <v>15.43</v>
      </c>
      <c r="R196" s="71">
        <v>11.5</v>
      </c>
      <c r="S196" s="72">
        <v>15.33</v>
      </c>
      <c r="T196" s="71">
        <v>10.76</v>
      </c>
      <c r="U196" s="72">
        <v>14.37</v>
      </c>
      <c r="V196" s="144"/>
      <c r="W196" s="145"/>
      <c r="X196" s="65">
        <v>10.14</v>
      </c>
      <c r="Y196" s="66">
        <v>14.02</v>
      </c>
      <c r="Z196" s="65">
        <v>10.07</v>
      </c>
      <c r="AA196" s="66">
        <v>13.92</v>
      </c>
      <c r="AB196" s="65">
        <v>10.01</v>
      </c>
      <c r="AC196" s="66">
        <v>13.84</v>
      </c>
    </row>
    <row r="197" spans="1:29" ht="15" customHeight="1" x14ac:dyDescent="0.2">
      <c r="A197" s="2"/>
      <c r="B197" s="70" t="s">
        <v>589</v>
      </c>
      <c r="C197" s="70" t="s">
        <v>581</v>
      </c>
      <c r="D197" s="69" t="s">
        <v>856</v>
      </c>
      <c r="E197" s="69" t="s">
        <v>913</v>
      </c>
      <c r="F197" s="151" t="s">
        <v>1286</v>
      </c>
      <c r="G197" s="160" t="s">
        <v>303</v>
      </c>
      <c r="H197" s="152" t="s">
        <v>543</v>
      </c>
      <c r="I197" s="111" t="s">
        <v>665</v>
      </c>
      <c r="J197" s="67" t="s">
        <v>302</v>
      </c>
      <c r="K197" s="129" t="s">
        <v>666</v>
      </c>
      <c r="L197" s="71">
        <v>30.12</v>
      </c>
      <c r="M197" s="72">
        <v>40.090000000000003</v>
      </c>
      <c r="N197" s="125">
        <v>29.28</v>
      </c>
      <c r="O197" s="72">
        <v>39</v>
      </c>
      <c r="P197" s="71">
        <v>29.07</v>
      </c>
      <c r="Q197" s="72">
        <v>38.74</v>
      </c>
      <c r="R197" s="71">
        <v>28.87</v>
      </c>
      <c r="S197" s="72">
        <v>38.479999999999997</v>
      </c>
      <c r="T197" s="74">
        <v>27</v>
      </c>
      <c r="U197" s="75">
        <v>36.07</v>
      </c>
      <c r="V197" s="144"/>
      <c r="W197" s="145"/>
      <c r="X197" s="65">
        <v>25.44</v>
      </c>
      <c r="Y197" s="66">
        <v>35.17</v>
      </c>
      <c r="Z197" s="65">
        <v>25.29</v>
      </c>
      <c r="AA197" s="65">
        <v>34.96</v>
      </c>
      <c r="AB197" s="65">
        <v>25.13</v>
      </c>
      <c r="AC197" s="66">
        <v>34.74</v>
      </c>
    </row>
    <row r="198" spans="1:29" ht="15" customHeight="1" x14ac:dyDescent="0.2">
      <c r="A198" s="2"/>
      <c r="B198" s="70" t="s">
        <v>589</v>
      </c>
      <c r="C198" s="70" t="s">
        <v>581</v>
      </c>
      <c r="D198" s="69" t="s">
        <v>857</v>
      </c>
      <c r="E198" s="69" t="s">
        <v>913</v>
      </c>
      <c r="F198" s="151" t="s">
        <v>1287</v>
      </c>
      <c r="G198" s="160" t="s">
        <v>1010</v>
      </c>
      <c r="H198" s="152" t="s">
        <v>544</v>
      </c>
      <c r="I198" s="111" t="s">
        <v>665</v>
      </c>
      <c r="J198" s="67" t="s">
        <v>320</v>
      </c>
      <c r="K198" s="129" t="s">
        <v>667</v>
      </c>
      <c r="L198" s="71">
        <v>10.039999999999999</v>
      </c>
      <c r="M198" s="72">
        <v>13.36</v>
      </c>
      <c r="N198" s="125">
        <v>9.76</v>
      </c>
      <c r="O198" s="72">
        <v>13</v>
      </c>
      <c r="P198" s="71">
        <v>9.69</v>
      </c>
      <c r="Q198" s="72">
        <v>12.91</v>
      </c>
      <c r="R198" s="71">
        <v>9.6199999999999992</v>
      </c>
      <c r="S198" s="72">
        <v>12.82</v>
      </c>
      <c r="T198" s="71">
        <v>9</v>
      </c>
      <c r="U198" s="72">
        <v>12.02</v>
      </c>
      <c r="V198" s="144"/>
      <c r="W198" s="145"/>
      <c r="X198" s="65">
        <v>8.48</v>
      </c>
      <c r="Y198" s="66">
        <v>11.72</v>
      </c>
      <c r="Z198" s="76">
        <v>8.43</v>
      </c>
      <c r="AA198" s="65">
        <v>11.65</v>
      </c>
      <c r="AB198" s="65">
        <v>8.3699999999999992</v>
      </c>
      <c r="AC198" s="66">
        <v>11.57</v>
      </c>
    </row>
    <row r="199" spans="1:29" ht="15" customHeight="1" x14ac:dyDescent="0.2">
      <c r="A199" s="2"/>
      <c r="B199" s="70" t="s">
        <v>589</v>
      </c>
      <c r="C199" s="70" t="s">
        <v>581</v>
      </c>
      <c r="D199" s="69" t="s">
        <v>858</v>
      </c>
      <c r="E199" s="69" t="s">
        <v>913</v>
      </c>
      <c r="F199" s="151" t="s">
        <v>1288</v>
      </c>
      <c r="G199" s="160" t="s">
        <v>7</v>
      </c>
      <c r="H199" s="152" t="s">
        <v>545</v>
      </c>
      <c r="I199" s="111" t="s">
        <v>668</v>
      </c>
      <c r="J199" s="67" t="s">
        <v>10</v>
      </c>
      <c r="K199" s="129" t="s">
        <v>669</v>
      </c>
      <c r="L199" s="71">
        <v>16.47</v>
      </c>
      <c r="M199" s="71">
        <v>21.92</v>
      </c>
      <c r="N199" s="125">
        <v>16</v>
      </c>
      <c r="O199" s="72">
        <v>21.32</v>
      </c>
      <c r="P199" s="74">
        <v>15.89</v>
      </c>
      <c r="Q199" s="75">
        <v>21.18</v>
      </c>
      <c r="R199" s="71">
        <v>15.78</v>
      </c>
      <c r="S199" s="72">
        <v>21.03</v>
      </c>
      <c r="T199" s="71">
        <v>14.76</v>
      </c>
      <c r="U199" s="72">
        <v>19.72</v>
      </c>
      <c r="V199" s="144"/>
      <c r="W199" s="145"/>
      <c r="X199" s="65">
        <v>13.9</v>
      </c>
      <c r="Y199" s="66">
        <v>19.22</v>
      </c>
      <c r="Z199" s="65">
        <v>13.82</v>
      </c>
      <c r="AA199" s="65">
        <v>19.11</v>
      </c>
      <c r="AB199" s="65">
        <v>13.74</v>
      </c>
      <c r="AC199" s="66">
        <v>18.989999999999998</v>
      </c>
    </row>
    <row r="200" spans="1:29" ht="15" customHeight="1" x14ac:dyDescent="0.2">
      <c r="A200" s="2"/>
      <c r="B200" s="70" t="s">
        <v>589</v>
      </c>
      <c r="C200" s="70" t="s">
        <v>581</v>
      </c>
      <c r="D200" s="69" t="s">
        <v>859</v>
      </c>
      <c r="E200" s="69" t="s">
        <v>913</v>
      </c>
      <c r="F200" s="151" t="s">
        <v>1289</v>
      </c>
      <c r="G200" s="160" t="s">
        <v>5</v>
      </c>
      <c r="H200" s="152" t="s">
        <v>546</v>
      </c>
      <c r="I200" s="111" t="s">
        <v>668</v>
      </c>
      <c r="J200" s="67" t="s">
        <v>8</v>
      </c>
      <c r="K200" s="129" t="s">
        <v>669</v>
      </c>
      <c r="L200" s="71">
        <v>16.47</v>
      </c>
      <c r="M200" s="71">
        <v>21.92</v>
      </c>
      <c r="N200" s="125">
        <v>16</v>
      </c>
      <c r="O200" s="72">
        <v>21.32</v>
      </c>
      <c r="P200" s="74">
        <v>15.89</v>
      </c>
      <c r="Q200" s="75">
        <v>21.18</v>
      </c>
      <c r="R200" s="71">
        <v>15.78</v>
      </c>
      <c r="S200" s="72">
        <v>21.03</v>
      </c>
      <c r="T200" s="71">
        <v>14.76</v>
      </c>
      <c r="U200" s="72">
        <v>19.72</v>
      </c>
      <c r="V200" s="144"/>
      <c r="W200" s="145"/>
      <c r="X200" s="65">
        <v>13.9</v>
      </c>
      <c r="Y200" s="66">
        <v>19.22</v>
      </c>
      <c r="Z200" s="65">
        <v>13.82</v>
      </c>
      <c r="AA200" s="65">
        <v>19.11</v>
      </c>
      <c r="AB200" s="65">
        <v>13.74</v>
      </c>
      <c r="AC200" s="66">
        <v>18.989999999999998</v>
      </c>
    </row>
    <row r="201" spans="1:29" ht="15" customHeight="1" x14ac:dyDescent="0.2">
      <c r="A201" s="2"/>
      <c r="B201" s="70" t="s">
        <v>589</v>
      </c>
      <c r="C201" s="70" t="s">
        <v>581</v>
      </c>
      <c r="D201" s="69" t="s">
        <v>860</v>
      </c>
      <c r="E201" s="69" t="s">
        <v>913</v>
      </c>
      <c r="F201" s="151" t="s">
        <v>1290</v>
      </c>
      <c r="G201" s="160" t="s">
        <v>6</v>
      </c>
      <c r="H201" s="152" t="s">
        <v>547</v>
      </c>
      <c r="I201" s="111" t="s">
        <v>668</v>
      </c>
      <c r="J201" s="67" t="s">
        <v>9</v>
      </c>
      <c r="K201" s="129" t="s">
        <v>669</v>
      </c>
      <c r="L201" s="71">
        <v>16.47</v>
      </c>
      <c r="M201" s="71">
        <v>21.92</v>
      </c>
      <c r="N201" s="125">
        <v>16</v>
      </c>
      <c r="O201" s="72">
        <v>21.32</v>
      </c>
      <c r="P201" s="74">
        <v>15.89</v>
      </c>
      <c r="Q201" s="75">
        <v>21.18</v>
      </c>
      <c r="R201" s="71">
        <v>15.78</v>
      </c>
      <c r="S201" s="72">
        <v>21.03</v>
      </c>
      <c r="T201" s="71">
        <v>14.76</v>
      </c>
      <c r="U201" s="72">
        <v>19.72</v>
      </c>
      <c r="V201" s="144"/>
      <c r="W201" s="145"/>
      <c r="X201" s="65">
        <v>13.9</v>
      </c>
      <c r="Y201" s="66">
        <v>19.22</v>
      </c>
      <c r="Z201" s="65">
        <v>13.82</v>
      </c>
      <c r="AA201" s="65">
        <v>19.11</v>
      </c>
      <c r="AB201" s="65">
        <v>13.74</v>
      </c>
      <c r="AC201" s="66">
        <v>18.989999999999998</v>
      </c>
    </row>
    <row r="202" spans="1:29" ht="15" customHeight="1" x14ac:dyDescent="0.2">
      <c r="A202" s="2"/>
      <c r="B202" s="70" t="s">
        <v>589</v>
      </c>
      <c r="C202" s="70" t="s">
        <v>581</v>
      </c>
      <c r="D202" s="69" t="s">
        <v>861</v>
      </c>
      <c r="E202" s="69" t="s">
        <v>913</v>
      </c>
      <c r="F202" s="151" t="s">
        <v>1291</v>
      </c>
      <c r="G202" s="160" t="s">
        <v>237</v>
      </c>
      <c r="H202" s="152" t="s">
        <v>548</v>
      </c>
      <c r="I202" s="111" t="s">
        <v>668</v>
      </c>
      <c r="J202" s="67" t="s">
        <v>235</v>
      </c>
      <c r="K202" s="129" t="s">
        <v>669</v>
      </c>
      <c r="L202" s="71">
        <v>16.47</v>
      </c>
      <c r="M202" s="71">
        <v>21.92</v>
      </c>
      <c r="N202" s="125">
        <v>16</v>
      </c>
      <c r="O202" s="72">
        <v>21.32</v>
      </c>
      <c r="P202" s="74">
        <v>15.89</v>
      </c>
      <c r="Q202" s="75">
        <v>21.18</v>
      </c>
      <c r="R202" s="71">
        <v>15.78</v>
      </c>
      <c r="S202" s="72">
        <v>21.03</v>
      </c>
      <c r="T202" s="71">
        <v>14.76</v>
      </c>
      <c r="U202" s="72">
        <v>19.72</v>
      </c>
      <c r="V202" s="144"/>
      <c r="W202" s="145"/>
      <c r="X202" s="65">
        <v>13.9</v>
      </c>
      <c r="Y202" s="66">
        <v>19.22</v>
      </c>
      <c r="Z202" s="65">
        <v>13.82</v>
      </c>
      <c r="AA202" s="65">
        <v>19.11</v>
      </c>
      <c r="AB202" s="65">
        <v>13.74</v>
      </c>
      <c r="AC202" s="66">
        <v>18.989999999999998</v>
      </c>
    </row>
    <row r="203" spans="1:29" ht="15" customHeight="1" x14ac:dyDescent="0.2">
      <c r="A203" s="2"/>
      <c r="B203" s="70" t="s">
        <v>589</v>
      </c>
      <c r="C203" s="70" t="s">
        <v>581</v>
      </c>
      <c r="D203" s="69" t="s">
        <v>862</v>
      </c>
      <c r="E203" s="69" t="s">
        <v>913</v>
      </c>
      <c r="F203" s="151" t="s">
        <v>1292</v>
      </c>
      <c r="G203" s="160" t="s">
        <v>238</v>
      </c>
      <c r="H203" s="152" t="s">
        <v>549</v>
      </c>
      <c r="I203" s="111" t="s">
        <v>668</v>
      </c>
      <c r="J203" s="67" t="s">
        <v>236</v>
      </c>
      <c r="K203" s="129" t="s">
        <v>669</v>
      </c>
      <c r="L203" s="71">
        <v>16.47</v>
      </c>
      <c r="M203" s="71">
        <v>21.92</v>
      </c>
      <c r="N203" s="125">
        <v>16</v>
      </c>
      <c r="O203" s="72">
        <v>21.32</v>
      </c>
      <c r="P203" s="74">
        <v>15.89</v>
      </c>
      <c r="Q203" s="75">
        <v>21.18</v>
      </c>
      <c r="R203" s="71">
        <v>15.78</v>
      </c>
      <c r="S203" s="72">
        <v>21.03</v>
      </c>
      <c r="T203" s="71">
        <v>14.76</v>
      </c>
      <c r="U203" s="72">
        <v>19.72</v>
      </c>
      <c r="V203" s="144"/>
      <c r="W203" s="145"/>
      <c r="X203" s="65">
        <v>13.9</v>
      </c>
      <c r="Y203" s="66">
        <v>19.22</v>
      </c>
      <c r="Z203" s="65">
        <v>13.82</v>
      </c>
      <c r="AA203" s="65">
        <v>19.11</v>
      </c>
      <c r="AB203" s="65">
        <v>13.74</v>
      </c>
      <c r="AC203" s="66">
        <v>18.989999999999998</v>
      </c>
    </row>
    <row r="204" spans="1:29" ht="15" customHeight="1" x14ac:dyDescent="0.2">
      <c r="A204" s="2"/>
      <c r="B204" s="70" t="s">
        <v>589</v>
      </c>
      <c r="C204" s="70" t="s">
        <v>581</v>
      </c>
      <c r="D204" s="69" t="s">
        <v>863</v>
      </c>
      <c r="E204" s="69" t="s">
        <v>913</v>
      </c>
      <c r="F204" s="151" t="s">
        <v>1293</v>
      </c>
      <c r="G204" s="160" t="s">
        <v>282</v>
      </c>
      <c r="H204" s="152" t="s">
        <v>550</v>
      </c>
      <c r="I204" s="111" t="s">
        <v>668</v>
      </c>
      <c r="J204" s="67" t="s">
        <v>281</v>
      </c>
      <c r="K204" s="129" t="s">
        <v>669</v>
      </c>
      <c r="L204" s="71">
        <v>17.260000000000002</v>
      </c>
      <c r="M204" s="71">
        <v>22.97</v>
      </c>
      <c r="N204" s="125">
        <v>16.77</v>
      </c>
      <c r="O204" s="72">
        <v>22.34</v>
      </c>
      <c r="P204" s="71">
        <v>16.649999999999999</v>
      </c>
      <c r="Q204" s="72">
        <v>22.19</v>
      </c>
      <c r="R204" s="71">
        <v>16.54</v>
      </c>
      <c r="S204" s="72">
        <v>22.05</v>
      </c>
      <c r="T204" s="71">
        <v>15.46</v>
      </c>
      <c r="U204" s="72">
        <v>20.65</v>
      </c>
      <c r="V204" s="144"/>
      <c r="W204" s="145"/>
      <c r="X204" s="65">
        <v>14.57</v>
      </c>
      <c r="Y204" s="66">
        <v>20.14</v>
      </c>
      <c r="Z204" s="65">
        <v>14.48</v>
      </c>
      <c r="AA204" s="65">
        <v>20.02</v>
      </c>
      <c r="AB204" s="65">
        <v>14.4</v>
      </c>
      <c r="AC204" s="66">
        <v>19.91</v>
      </c>
    </row>
    <row r="205" spans="1:29" ht="15" customHeight="1" x14ac:dyDescent="0.2">
      <c r="A205" s="2"/>
      <c r="B205" s="70" t="s">
        <v>589</v>
      </c>
      <c r="C205" s="70" t="s">
        <v>581</v>
      </c>
      <c r="D205" s="69" t="s">
        <v>864</v>
      </c>
      <c r="E205" s="69" t="s">
        <v>913</v>
      </c>
      <c r="F205" s="151" t="s">
        <v>1294</v>
      </c>
      <c r="G205" s="160" t="s">
        <v>215</v>
      </c>
      <c r="H205" s="152" t="s">
        <v>551</v>
      </c>
      <c r="I205" s="111" t="s">
        <v>668</v>
      </c>
      <c r="J205" s="67" t="s">
        <v>214</v>
      </c>
      <c r="K205" s="129" t="s">
        <v>669</v>
      </c>
      <c r="L205" s="71">
        <v>17.260000000000002</v>
      </c>
      <c r="M205" s="71">
        <v>22.97</v>
      </c>
      <c r="N205" s="125">
        <v>16.77</v>
      </c>
      <c r="O205" s="72">
        <v>22.34</v>
      </c>
      <c r="P205" s="71">
        <v>16.649999999999999</v>
      </c>
      <c r="Q205" s="72">
        <v>22.19</v>
      </c>
      <c r="R205" s="71">
        <v>16.54</v>
      </c>
      <c r="S205" s="72">
        <v>22.05</v>
      </c>
      <c r="T205" s="71">
        <v>15.46</v>
      </c>
      <c r="U205" s="72">
        <v>20.65</v>
      </c>
      <c r="V205" s="144"/>
      <c r="W205" s="145"/>
      <c r="X205" s="65">
        <v>14.57</v>
      </c>
      <c r="Y205" s="66">
        <v>20.14</v>
      </c>
      <c r="Z205" s="65">
        <v>14.48</v>
      </c>
      <c r="AA205" s="65">
        <v>20.02</v>
      </c>
      <c r="AB205" s="65">
        <v>14.4</v>
      </c>
      <c r="AC205" s="66">
        <v>19.91</v>
      </c>
    </row>
    <row r="206" spans="1:29" ht="15" customHeight="1" x14ac:dyDescent="0.2">
      <c r="A206" s="2"/>
      <c r="B206" s="70" t="s">
        <v>589</v>
      </c>
      <c r="C206" s="70" t="s">
        <v>581</v>
      </c>
      <c r="D206" s="69" t="s">
        <v>865</v>
      </c>
      <c r="E206" s="69" t="s">
        <v>913</v>
      </c>
      <c r="F206" s="151" t="s">
        <v>1295</v>
      </c>
      <c r="G206" s="160" t="s">
        <v>270</v>
      </c>
      <c r="H206" s="152" t="s">
        <v>552</v>
      </c>
      <c r="I206" s="111" t="s">
        <v>590</v>
      </c>
      <c r="J206" s="67" t="s">
        <v>22</v>
      </c>
      <c r="K206" s="129" t="s">
        <v>670</v>
      </c>
      <c r="L206" s="71">
        <v>23.4</v>
      </c>
      <c r="M206" s="72">
        <v>31.15</v>
      </c>
      <c r="N206" s="125">
        <v>22.74</v>
      </c>
      <c r="O206" s="72">
        <v>30.3</v>
      </c>
      <c r="P206" s="71">
        <v>22.59</v>
      </c>
      <c r="Q206" s="72">
        <v>30.1</v>
      </c>
      <c r="R206" s="71">
        <v>22.43</v>
      </c>
      <c r="S206" s="72">
        <v>29.9</v>
      </c>
      <c r="T206" s="74">
        <v>20.97</v>
      </c>
      <c r="U206" s="75">
        <v>28.01</v>
      </c>
      <c r="V206" s="144"/>
      <c r="W206" s="145"/>
      <c r="X206" s="65">
        <v>19.760000000000002</v>
      </c>
      <c r="Y206" s="66">
        <v>27.32</v>
      </c>
      <c r="Z206" s="65">
        <v>19.64</v>
      </c>
      <c r="AA206" s="65">
        <v>27.15</v>
      </c>
      <c r="AB206" s="65">
        <v>19.52</v>
      </c>
      <c r="AC206" s="66">
        <v>26.99</v>
      </c>
    </row>
    <row r="207" spans="1:29" ht="15" customHeight="1" x14ac:dyDescent="0.2">
      <c r="A207" s="2"/>
      <c r="B207" s="70" t="s">
        <v>589</v>
      </c>
      <c r="C207" s="70" t="s">
        <v>581</v>
      </c>
      <c r="D207" s="69" t="s">
        <v>866</v>
      </c>
      <c r="E207" s="69" t="s">
        <v>913</v>
      </c>
      <c r="F207" s="151" t="s">
        <v>1296</v>
      </c>
      <c r="G207" s="160" t="s">
        <v>271</v>
      </c>
      <c r="H207" s="152" t="s">
        <v>553</v>
      </c>
      <c r="I207" s="111" t="s">
        <v>590</v>
      </c>
      <c r="J207" s="67" t="s">
        <v>23</v>
      </c>
      <c r="K207" s="129" t="s">
        <v>670</v>
      </c>
      <c r="L207" s="71">
        <v>28.82</v>
      </c>
      <c r="M207" s="72">
        <v>38.36</v>
      </c>
      <c r="N207" s="125">
        <v>28.01</v>
      </c>
      <c r="O207" s="72">
        <v>37.32</v>
      </c>
      <c r="P207" s="71">
        <v>27.82</v>
      </c>
      <c r="Q207" s="72">
        <v>37.07</v>
      </c>
      <c r="R207" s="71">
        <v>27.62</v>
      </c>
      <c r="S207" s="72">
        <v>36.82</v>
      </c>
      <c r="T207" s="71">
        <v>25.83</v>
      </c>
      <c r="U207" s="72">
        <v>34.5</v>
      </c>
      <c r="V207" s="144"/>
      <c r="W207" s="145"/>
      <c r="X207" s="65">
        <v>24.34</v>
      </c>
      <c r="Y207" s="66">
        <v>33.65</v>
      </c>
      <c r="Z207" s="65">
        <v>24.19</v>
      </c>
      <c r="AA207" s="65">
        <v>33.44</v>
      </c>
      <c r="AB207" s="65">
        <v>24.05</v>
      </c>
      <c r="AC207" s="66">
        <v>33.25</v>
      </c>
    </row>
    <row r="208" spans="1:29" ht="15" customHeight="1" x14ac:dyDescent="0.2">
      <c r="A208" s="2"/>
      <c r="B208" s="70" t="s">
        <v>589</v>
      </c>
      <c r="C208" s="70" t="s">
        <v>581</v>
      </c>
      <c r="D208" s="69" t="s">
        <v>867</v>
      </c>
      <c r="E208" s="69" t="s">
        <v>913</v>
      </c>
      <c r="F208" s="151" t="s">
        <v>1297</v>
      </c>
      <c r="G208" s="160" t="s">
        <v>267</v>
      </c>
      <c r="H208" s="152" t="s">
        <v>554</v>
      </c>
      <c r="I208" s="111" t="s">
        <v>590</v>
      </c>
      <c r="J208" s="67" t="s">
        <v>120</v>
      </c>
      <c r="K208" s="129" t="s">
        <v>670</v>
      </c>
      <c r="L208" s="71">
        <v>28.82</v>
      </c>
      <c r="M208" s="72">
        <v>38.36</v>
      </c>
      <c r="N208" s="125">
        <v>28.01</v>
      </c>
      <c r="O208" s="72">
        <v>37.32</v>
      </c>
      <c r="P208" s="71">
        <v>27.82</v>
      </c>
      <c r="Q208" s="72">
        <v>37.07</v>
      </c>
      <c r="R208" s="71">
        <v>27.62</v>
      </c>
      <c r="S208" s="72">
        <v>36.82</v>
      </c>
      <c r="T208" s="71">
        <v>25.83</v>
      </c>
      <c r="U208" s="72">
        <v>34.5</v>
      </c>
      <c r="V208" s="144"/>
      <c r="W208" s="145"/>
      <c r="X208" s="65">
        <v>24.34</v>
      </c>
      <c r="Y208" s="66">
        <v>33.65</v>
      </c>
      <c r="Z208" s="65">
        <v>24.19</v>
      </c>
      <c r="AA208" s="65">
        <v>33.44</v>
      </c>
      <c r="AB208" s="65">
        <v>24.05</v>
      </c>
      <c r="AC208" s="66">
        <v>33.25</v>
      </c>
    </row>
    <row r="209" spans="1:29" ht="15" customHeight="1" x14ac:dyDescent="0.2">
      <c r="A209" s="2"/>
      <c r="B209" s="70" t="s">
        <v>589</v>
      </c>
      <c r="C209" s="70" t="s">
        <v>581</v>
      </c>
      <c r="D209" s="69" t="s">
        <v>868</v>
      </c>
      <c r="E209" s="69" t="s">
        <v>913</v>
      </c>
      <c r="F209" s="151" t="s">
        <v>1298</v>
      </c>
      <c r="G209" s="160" t="s">
        <v>266</v>
      </c>
      <c r="H209" s="152" t="s">
        <v>555</v>
      </c>
      <c r="I209" s="111" t="s">
        <v>590</v>
      </c>
      <c r="J209" s="67" t="s">
        <v>121</v>
      </c>
      <c r="K209" s="129" t="s">
        <v>670</v>
      </c>
      <c r="L209" s="71">
        <v>32.549999999999997</v>
      </c>
      <c r="M209" s="72">
        <v>43.33</v>
      </c>
      <c r="N209" s="125">
        <v>31.63</v>
      </c>
      <c r="O209" s="72">
        <v>42.14</v>
      </c>
      <c r="P209" s="71">
        <v>31.41</v>
      </c>
      <c r="Q209" s="72">
        <v>41.86</v>
      </c>
      <c r="R209" s="71">
        <v>31.19</v>
      </c>
      <c r="S209" s="72">
        <v>41.57</v>
      </c>
      <c r="T209" s="71">
        <v>29.17</v>
      </c>
      <c r="U209" s="72">
        <v>38.96</v>
      </c>
      <c r="V209" s="144"/>
      <c r="W209" s="145"/>
      <c r="X209" s="65">
        <v>27.48</v>
      </c>
      <c r="Y209" s="66">
        <v>37.99</v>
      </c>
      <c r="Z209" s="65">
        <v>27.32</v>
      </c>
      <c r="AA209" s="65">
        <v>37.770000000000003</v>
      </c>
      <c r="AB209" s="65">
        <v>27.16</v>
      </c>
      <c r="AC209" s="66">
        <v>37.549999999999997</v>
      </c>
    </row>
    <row r="210" spans="1:29" ht="15" customHeight="1" x14ac:dyDescent="0.2">
      <c r="A210" s="2"/>
      <c r="B210" s="70" t="s">
        <v>589</v>
      </c>
      <c r="C210" s="70" t="s">
        <v>581</v>
      </c>
      <c r="D210" s="69" t="s">
        <v>869</v>
      </c>
      <c r="E210" s="69" t="s">
        <v>913</v>
      </c>
      <c r="F210" s="151" t="s">
        <v>1299</v>
      </c>
      <c r="G210" s="160" t="s">
        <v>272</v>
      </c>
      <c r="H210" s="152" t="s">
        <v>556</v>
      </c>
      <c r="I210" s="111" t="s">
        <v>590</v>
      </c>
      <c r="J210" s="67" t="s">
        <v>208</v>
      </c>
      <c r="K210" s="129" t="s">
        <v>670</v>
      </c>
      <c r="L210" s="71">
        <v>34.81</v>
      </c>
      <c r="M210" s="72">
        <v>46.33</v>
      </c>
      <c r="N210" s="125">
        <v>33.83</v>
      </c>
      <c r="O210" s="72">
        <v>45.08</v>
      </c>
      <c r="P210" s="71">
        <v>33.6</v>
      </c>
      <c r="Q210" s="72">
        <v>44.78</v>
      </c>
      <c r="R210" s="71">
        <v>33.36</v>
      </c>
      <c r="S210" s="75">
        <v>44.47</v>
      </c>
      <c r="T210" s="71">
        <v>31.2</v>
      </c>
      <c r="U210" s="72">
        <v>41.68</v>
      </c>
      <c r="V210" s="144"/>
      <c r="W210" s="145"/>
      <c r="X210" s="65">
        <v>29.4</v>
      </c>
      <c r="Y210" s="66">
        <v>40.64</v>
      </c>
      <c r="Z210" s="65">
        <v>29.22</v>
      </c>
      <c r="AA210" s="65">
        <v>40.39</v>
      </c>
      <c r="AB210" s="65">
        <v>29.04</v>
      </c>
      <c r="AC210" s="66">
        <v>40.15</v>
      </c>
    </row>
    <row r="211" spans="1:29" ht="15" customHeight="1" x14ac:dyDescent="0.2">
      <c r="A211" s="2"/>
      <c r="B211" s="70" t="s">
        <v>589</v>
      </c>
      <c r="C211" s="70" t="s">
        <v>581</v>
      </c>
      <c r="D211" s="69" t="s">
        <v>870</v>
      </c>
      <c r="E211" s="69" t="s">
        <v>913</v>
      </c>
      <c r="F211" s="151" t="s">
        <v>1300</v>
      </c>
      <c r="G211" s="160" t="s">
        <v>273</v>
      </c>
      <c r="H211" s="152" t="s">
        <v>557</v>
      </c>
      <c r="I211" s="111" t="s">
        <v>590</v>
      </c>
      <c r="J211" s="67" t="s">
        <v>209</v>
      </c>
      <c r="K211" s="129" t="s">
        <v>670</v>
      </c>
      <c r="L211" s="71">
        <v>69.59</v>
      </c>
      <c r="M211" s="71">
        <v>92.63</v>
      </c>
      <c r="N211" s="125">
        <v>67.63</v>
      </c>
      <c r="O211" s="72">
        <v>90.1</v>
      </c>
      <c r="P211" s="74">
        <v>67.16</v>
      </c>
      <c r="Q211" s="75">
        <v>89.5</v>
      </c>
      <c r="R211" s="71">
        <v>66.69</v>
      </c>
      <c r="S211" s="75">
        <v>88.89</v>
      </c>
      <c r="T211" s="71">
        <v>62.37</v>
      </c>
      <c r="U211" s="72">
        <v>83.31</v>
      </c>
      <c r="V211" s="144"/>
      <c r="W211" s="145"/>
      <c r="X211" s="65">
        <v>58.76</v>
      </c>
      <c r="Y211" s="66">
        <v>81.23</v>
      </c>
      <c r="Z211" s="65">
        <v>58.41</v>
      </c>
      <c r="AA211" s="65">
        <v>80.75</v>
      </c>
      <c r="AB211" s="65">
        <v>58.06</v>
      </c>
      <c r="AC211" s="66">
        <v>80.260000000000005</v>
      </c>
    </row>
    <row r="212" spans="1:29" ht="15" customHeight="1" x14ac:dyDescent="0.2">
      <c r="A212" s="2"/>
      <c r="B212" s="70" t="s">
        <v>589</v>
      </c>
      <c r="C212" s="70" t="s">
        <v>581</v>
      </c>
      <c r="D212" s="69" t="s">
        <v>871</v>
      </c>
      <c r="E212" s="69" t="s">
        <v>913</v>
      </c>
      <c r="F212" s="151" t="s">
        <v>1301</v>
      </c>
      <c r="G212" s="160" t="s">
        <v>269</v>
      </c>
      <c r="H212" s="152" t="s">
        <v>558</v>
      </c>
      <c r="I212" s="111" t="s">
        <v>590</v>
      </c>
      <c r="J212" s="67" t="s">
        <v>210</v>
      </c>
      <c r="K212" s="129" t="s">
        <v>670</v>
      </c>
      <c r="L212" s="71">
        <v>36.58</v>
      </c>
      <c r="M212" s="71">
        <v>48.69</v>
      </c>
      <c r="N212" s="125">
        <v>35.549999999999997</v>
      </c>
      <c r="O212" s="72">
        <v>47.36</v>
      </c>
      <c r="P212" s="71">
        <v>35.299999999999997</v>
      </c>
      <c r="Q212" s="72">
        <v>47.04</v>
      </c>
      <c r="R212" s="71">
        <v>35.06</v>
      </c>
      <c r="S212" s="72">
        <v>46.73</v>
      </c>
      <c r="T212" s="74">
        <v>32.78</v>
      </c>
      <c r="U212" s="75">
        <v>43.79</v>
      </c>
      <c r="V212" s="144"/>
      <c r="W212" s="145"/>
      <c r="X212" s="65">
        <v>30.89</v>
      </c>
      <c r="Y212" s="66">
        <v>42.7</v>
      </c>
      <c r="Z212" s="65">
        <v>30.7</v>
      </c>
      <c r="AA212" s="65">
        <v>42.44</v>
      </c>
      <c r="AB212" s="65">
        <v>30.52</v>
      </c>
      <c r="AC212" s="66">
        <v>42.19</v>
      </c>
    </row>
    <row r="213" spans="1:29" ht="15" customHeight="1" x14ac:dyDescent="0.2">
      <c r="A213" s="2"/>
      <c r="B213" s="70" t="s">
        <v>589</v>
      </c>
      <c r="C213" s="70" t="s">
        <v>581</v>
      </c>
      <c r="D213" s="69" t="s">
        <v>872</v>
      </c>
      <c r="E213" s="69" t="s">
        <v>913</v>
      </c>
      <c r="F213" s="151" t="s">
        <v>1302</v>
      </c>
      <c r="G213" s="160" t="s">
        <v>268</v>
      </c>
      <c r="H213" s="152" t="s">
        <v>559</v>
      </c>
      <c r="I213" s="111" t="s">
        <v>590</v>
      </c>
      <c r="J213" s="67" t="s">
        <v>211</v>
      </c>
      <c r="K213" s="129" t="s">
        <v>670</v>
      </c>
      <c r="L213" s="71">
        <v>73.17</v>
      </c>
      <c r="M213" s="72">
        <v>97.39</v>
      </c>
      <c r="N213" s="125">
        <v>71.11</v>
      </c>
      <c r="O213" s="72">
        <v>94.74</v>
      </c>
      <c r="P213" s="71">
        <v>70.61</v>
      </c>
      <c r="Q213" s="72">
        <v>94.1</v>
      </c>
      <c r="R213" s="71">
        <v>70.12</v>
      </c>
      <c r="S213" s="75">
        <v>93.46</v>
      </c>
      <c r="T213" s="71">
        <v>65.58</v>
      </c>
      <c r="U213" s="72">
        <v>87.6</v>
      </c>
      <c r="V213" s="144"/>
      <c r="W213" s="145"/>
      <c r="X213" s="65">
        <v>61.79</v>
      </c>
      <c r="Y213" s="66">
        <v>85.42</v>
      </c>
      <c r="Z213" s="65">
        <v>61.41</v>
      </c>
      <c r="AA213" s="65">
        <v>84.9</v>
      </c>
      <c r="AB213" s="65">
        <v>61.05</v>
      </c>
      <c r="AC213" s="66">
        <v>84.4</v>
      </c>
    </row>
    <row r="214" spans="1:29" ht="15" customHeight="1" x14ac:dyDescent="0.2">
      <c r="A214" s="2"/>
      <c r="B214" s="70" t="s">
        <v>589</v>
      </c>
      <c r="C214" s="70" t="s">
        <v>581</v>
      </c>
      <c r="D214" s="69" t="s">
        <v>873</v>
      </c>
      <c r="E214" s="69" t="s">
        <v>913</v>
      </c>
      <c r="F214" s="151" t="s">
        <v>1303</v>
      </c>
      <c r="G214" s="160" t="s">
        <v>1011</v>
      </c>
      <c r="H214" s="152" t="s">
        <v>560</v>
      </c>
      <c r="I214" s="111" t="s">
        <v>590</v>
      </c>
      <c r="J214" s="67" t="s">
        <v>342</v>
      </c>
      <c r="K214" s="129" t="s">
        <v>591</v>
      </c>
      <c r="L214" s="71">
        <v>33.9</v>
      </c>
      <c r="M214" s="72">
        <v>45.12</v>
      </c>
      <c r="N214" s="125">
        <v>32.950000000000003</v>
      </c>
      <c r="O214" s="72">
        <v>43.9</v>
      </c>
      <c r="P214" s="71">
        <v>32.72</v>
      </c>
      <c r="Q214" s="72">
        <v>43.6</v>
      </c>
      <c r="R214" s="71">
        <v>32.49</v>
      </c>
      <c r="S214" s="75">
        <v>43.31</v>
      </c>
      <c r="T214" s="71">
        <v>30.39</v>
      </c>
      <c r="U214" s="72">
        <v>40.590000000000003</v>
      </c>
      <c r="V214" s="144"/>
      <c r="W214" s="145"/>
      <c r="X214" s="65">
        <v>28.63</v>
      </c>
      <c r="Y214" s="66">
        <v>39.58</v>
      </c>
      <c r="Z214" s="65">
        <v>28.46</v>
      </c>
      <c r="AA214" s="65">
        <v>39.340000000000003</v>
      </c>
      <c r="AB214" s="65">
        <v>28.29</v>
      </c>
      <c r="AC214" s="66">
        <v>39.11</v>
      </c>
    </row>
    <row r="215" spans="1:29" ht="15" customHeight="1" x14ac:dyDescent="0.2">
      <c r="A215" s="2"/>
      <c r="B215" s="70" t="s">
        <v>589</v>
      </c>
      <c r="C215" s="70" t="s">
        <v>581</v>
      </c>
      <c r="D215" s="69" t="s">
        <v>874</v>
      </c>
      <c r="E215" s="69" t="s">
        <v>913</v>
      </c>
      <c r="F215" s="151" t="s">
        <v>1304</v>
      </c>
      <c r="G215" s="160" t="s">
        <v>1012</v>
      </c>
      <c r="H215" s="152" t="s">
        <v>561</v>
      </c>
      <c r="I215" s="111" t="s">
        <v>590</v>
      </c>
      <c r="J215" s="67" t="s">
        <v>343</v>
      </c>
      <c r="K215" s="129" t="s">
        <v>591</v>
      </c>
      <c r="L215" s="71">
        <v>49.36</v>
      </c>
      <c r="M215" s="72">
        <v>65.7</v>
      </c>
      <c r="N215" s="125">
        <v>47.97</v>
      </c>
      <c r="O215" s="72">
        <v>63.91</v>
      </c>
      <c r="P215" s="71">
        <v>47.64</v>
      </c>
      <c r="Q215" s="72">
        <v>63.49</v>
      </c>
      <c r="R215" s="71">
        <v>47.31</v>
      </c>
      <c r="S215" s="75">
        <v>63.06</v>
      </c>
      <c r="T215" s="71">
        <v>44.24</v>
      </c>
      <c r="U215" s="72">
        <v>59.1</v>
      </c>
      <c r="V215" s="144"/>
      <c r="W215" s="145"/>
      <c r="X215" s="65">
        <v>41.68</v>
      </c>
      <c r="Y215" s="66">
        <v>57.62</v>
      </c>
      <c r="Z215" s="65">
        <v>41.43</v>
      </c>
      <c r="AA215" s="65">
        <v>57.27</v>
      </c>
      <c r="AB215" s="65">
        <v>41.18</v>
      </c>
      <c r="AC215" s="66">
        <v>56.93</v>
      </c>
    </row>
    <row r="216" spans="1:29" ht="15" customHeight="1" x14ac:dyDescent="0.2">
      <c r="A216" s="2"/>
      <c r="B216" s="70" t="s">
        <v>589</v>
      </c>
      <c r="C216" s="70" t="s">
        <v>581</v>
      </c>
      <c r="D216" s="69" t="s">
        <v>915</v>
      </c>
      <c r="E216" s="69" t="s">
        <v>913</v>
      </c>
      <c r="F216" s="151" t="s">
        <v>1305</v>
      </c>
      <c r="G216" s="160" t="s">
        <v>1013</v>
      </c>
      <c r="H216" s="152" t="s">
        <v>1019</v>
      </c>
      <c r="I216" s="111" t="s">
        <v>590</v>
      </c>
      <c r="J216" s="67" t="s">
        <v>344</v>
      </c>
      <c r="K216" s="129" t="s">
        <v>591</v>
      </c>
      <c r="L216" s="71">
        <v>33.9</v>
      </c>
      <c r="M216" s="72">
        <v>45.12</v>
      </c>
      <c r="N216" s="126">
        <v>32.950000000000003</v>
      </c>
      <c r="O216" s="72">
        <v>43.9</v>
      </c>
      <c r="P216" s="71">
        <v>32.72</v>
      </c>
      <c r="Q216" s="72">
        <v>43.6</v>
      </c>
      <c r="R216" s="71">
        <v>32.49</v>
      </c>
      <c r="S216" s="72">
        <v>43.31</v>
      </c>
      <c r="T216" s="71">
        <v>30.39</v>
      </c>
      <c r="U216" s="72">
        <v>40.590000000000003</v>
      </c>
      <c r="V216" s="144"/>
      <c r="W216" s="145"/>
      <c r="X216" s="76">
        <v>28.63</v>
      </c>
      <c r="Y216" s="66">
        <v>39.58</v>
      </c>
      <c r="Z216" s="65">
        <v>28.46</v>
      </c>
      <c r="AA216" s="66">
        <v>39.340000000000003</v>
      </c>
      <c r="AB216" s="65">
        <v>28.29</v>
      </c>
      <c r="AC216" s="66">
        <v>39.11</v>
      </c>
    </row>
    <row r="217" spans="1:29" ht="15" customHeight="1" x14ac:dyDescent="0.2">
      <c r="A217" s="2"/>
      <c r="B217" s="70" t="s">
        <v>589</v>
      </c>
      <c r="C217" s="70" t="s">
        <v>581</v>
      </c>
      <c r="D217" s="69" t="s">
        <v>875</v>
      </c>
      <c r="E217" s="69" t="s">
        <v>913</v>
      </c>
      <c r="F217" s="151" t="s">
        <v>1306</v>
      </c>
      <c r="G217" s="160" t="s">
        <v>1014</v>
      </c>
      <c r="H217" s="152" t="s">
        <v>562</v>
      </c>
      <c r="I217" s="111" t="s">
        <v>590</v>
      </c>
      <c r="J217" s="67" t="s">
        <v>345</v>
      </c>
      <c r="K217" s="129" t="s">
        <v>670</v>
      </c>
      <c r="L217" s="71">
        <v>49.36</v>
      </c>
      <c r="M217" s="72">
        <v>65.7</v>
      </c>
      <c r="N217" s="126">
        <v>47.97</v>
      </c>
      <c r="O217" s="72">
        <v>63.91</v>
      </c>
      <c r="P217" s="71">
        <v>47.64</v>
      </c>
      <c r="Q217" s="72">
        <v>63.49</v>
      </c>
      <c r="R217" s="71">
        <v>47.31</v>
      </c>
      <c r="S217" s="72">
        <v>63.06</v>
      </c>
      <c r="T217" s="71">
        <v>44.24</v>
      </c>
      <c r="U217" s="72">
        <v>59.1</v>
      </c>
      <c r="V217" s="144"/>
      <c r="W217" s="145"/>
      <c r="X217" s="76">
        <v>41.68</v>
      </c>
      <c r="Y217" s="66">
        <v>57.62</v>
      </c>
      <c r="Z217" s="65">
        <v>41.43</v>
      </c>
      <c r="AA217" s="66">
        <v>57.27</v>
      </c>
      <c r="AB217" s="65">
        <v>41.18</v>
      </c>
      <c r="AC217" s="66">
        <v>56.93</v>
      </c>
    </row>
    <row r="218" spans="1:29" ht="15" customHeight="1" x14ac:dyDescent="0.2">
      <c r="A218" s="2"/>
      <c r="B218" s="70" t="s">
        <v>589</v>
      </c>
      <c r="C218" s="68" t="s">
        <v>581</v>
      </c>
      <c r="D218" s="69"/>
      <c r="E218" s="69" t="s">
        <v>913</v>
      </c>
      <c r="F218" s="151" t="s">
        <v>1307</v>
      </c>
      <c r="G218" s="160" t="s">
        <v>1015</v>
      </c>
      <c r="H218" s="152" t="s">
        <v>563</v>
      </c>
      <c r="I218" s="111" t="s">
        <v>592</v>
      </c>
      <c r="J218" s="147" t="s">
        <v>220</v>
      </c>
      <c r="K218" s="129" t="s">
        <v>593</v>
      </c>
      <c r="L218" s="74">
        <v>26.48</v>
      </c>
      <c r="M218" s="75">
        <v>35.25</v>
      </c>
      <c r="N218" s="126">
        <v>25.732350000000004</v>
      </c>
      <c r="O218" s="75">
        <v>34.28</v>
      </c>
      <c r="P218" s="74">
        <v>25.55</v>
      </c>
      <c r="Q218" s="75">
        <v>34.049999999999997</v>
      </c>
      <c r="R218" s="74">
        <v>25.38</v>
      </c>
      <c r="S218" s="75">
        <v>33.83</v>
      </c>
      <c r="T218" s="74">
        <v>23.73</v>
      </c>
      <c r="U218" s="75">
        <v>31.7</v>
      </c>
      <c r="V218" s="144"/>
      <c r="W218" s="145"/>
      <c r="X218" s="76">
        <v>22.36</v>
      </c>
      <c r="Y218" s="66">
        <v>30.91</v>
      </c>
      <c r="Z218" s="76">
        <v>22.22</v>
      </c>
      <c r="AA218" s="66">
        <v>30.72</v>
      </c>
      <c r="AB218" s="76">
        <v>22.09</v>
      </c>
      <c r="AC218" s="66">
        <v>30.54</v>
      </c>
    </row>
    <row r="219" spans="1:29" ht="15" customHeight="1" x14ac:dyDescent="0.2">
      <c r="A219" s="2"/>
      <c r="B219" s="70" t="s">
        <v>589</v>
      </c>
      <c r="C219" s="68" t="s">
        <v>581</v>
      </c>
      <c r="D219" s="69"/>
      <c r="E219" s="69" t="s">
        <v>913</v>
      </c>
      <c r="F219" s="151" t="s">
        <v>1308</v>
      </c>
      <c r="G219" s="160" t="s">
        <v>1016</v>
      </c>
      <c r="H219" s="152" t="s">
        <v>564</v>
      </c>
      <c r="I219" s="111" t="s">
        <v>592</v>
      </c>
      <c r="J219" s="147" t="s">
        <v>219</v>
      </c>
      <c r="K219" s="129" t="s">
        <v>593</v>
      </c>
      <c r="L219" s="71">
        <v>43.95</v>
      </c>
      <c r="M219" s="72">
        <v>58.5</v>
      </c>
      <c r="N219" s="126">
        <v>42.710850000000001</v>
      </c>
      <c r="O219" s="72">
        <v>56.9</v>
      </c>
      <c r="P219" s="71">
        <v>42.41</v>
      </c>
      <c r="Q219" s="72">
        <v>56.52</v>
      </c>
      <c r="R219" s="71">
        <v>42.12</v>
      </c>
      <c r="S219" s="72">
        <v>56.14</v>
      </c>
      <c r="T219" s="71">
        <v>39.39</v>
      </c>
      <c r="U219" s="72">
        <v>52.62</v>
      </c>
      <c r="V219" s="144"/>
      <c r="W219" s="145"/>
      <c r="X219" s="76">
        <v>37.11</v>
      </c>
      <c r="Y219" s="66">
        <v>51.3</v>
      </c>
      <c r="Z219" s="65">
        <v>36.89</v>
      </c>
      <c r="AA219" s="66">
        <v>51</v>
      </c>
      <c r="AB219" s="65">
        <v>36.67</v>
      </c>
      <c r="AC219" s="66">
        <v>50.69</v>
      </c>
    </row>
    <row r="220" spans="1:29" ht="15" customHeight="1" x14ac:dyDescent="0.2">
      <c r="A220" s="2"/>
      <c r="B220" s="70" t="s">
        <v>589</v>
      </c>
      <c r="C220" s="68" t="s">
        <v>924</v>
      </c>
      <c r="D220" s="69"/>
      <c r="E220" s="69" t="s">
        <v>913</v>
      </c>
      <c r="F220" s="151" t="s">
        <v>1309</v>
      </c>
      <c r="G220" s="160" t="s">
        <v>1017</v>
      </c>
      <c r="H220" s="152" t="s">
        <v>565</v>
      </c>
      <c r="I220" s="111" t="s">
        <v>594</v>
      </c>
      <c r="J220" s="147" t="s">
        <v>368</v>
      </c>
      <c r="K220" s="129" t="s">
        <v>595</v>
      </c>
      <c r="L220" s="74">
        <v>93.65</v>
      </c>
      <c r="M220" s="75" t="s">
        <v>206</v>
      </c>
      <c r="N220" s="126">
        <v>91.110800000000012</v>
      </c>
      <c r="O220" s="75" t="s">
        <v>206</v>
      </c>
      <c r="P220" s="74">
        <v>90.5</v>
      </c>
      <c r="Q220" s="75" t="s">
        <v>206</v>
      </c>
      <c r="R220" s="74">
        <v>89.89</v>
      </c>
      <c r="S220" s="75" t="s">
        <v>206</v>
      </c>
      <c r="T220" s="74">
        <v>84.25</v>
      </c>
      <c r="U220" s="75" t="s">
        <v>206</v>
      </c>
      <c r="V220" s="144"/>
      <c r="W220" s="145"/>
      <c r="X220" s="76">
        <v>81.94</v>
      </c>
      <c r="Y220" s="66" t="s">
        <v>206</v>
      </c>
      <c r="Z220" s="76">
        <v>81.45</v>
      </c>
      <c r="AA220" s="66" t="s">
        <v>206</v>
      </c>
      <c r="AB220" s="76">
        <v>80.95</v>
      </c>
      <c r="AC220" s="66" t="s">
        <v>206</v>
      </c>
    </row>
    <row r="221" spans="1:29" ht="15" customHeight="1" x14ac:dyDescent="0.2">
      <c r="A221" s="2"/>
      <c r="B221" s="70" t="s">
        <v>589</v>
      </c>
      <c r="C221" s="68" t="s">
        <v>924</v>
      </c>
      <c r="D221" s="69"/>
      <c r="E221" s="69" t="s">
        <v>913</v>
      </c>
      <c r="F221" s="151" t="s">
        <v>1309</v>
      </c>
      <c r="G221" s="160" t="s">
        <v>1018</v>
      </c>
      <c r="H221" s="152" t="s">
        <v>566</v>
      </c>
      <c r="I221" s="111" t="s">
        <v>594</v>
      </c>
      <c r="J221" s="147" t="s">
        <v>318</v>
      </c>
      <c r="K221" s="129" t="s">
        <v>595</v>
      </c>
      <c r="L221" s="71">
        <v>51.4</v>
      </c>
      <c r="M221" s="72" t="s">
        <v>206</v>
      </c>
      <c r="N221" s="126">
        <v>50.008200000000009</v>
      </c>
      <c r="O221" s="72" t="s">
        <v>206</v>
      </c>
      <c r="P221" s="71">
        <v>49.67</v>
      </c>
      <c r="Q221" s="72" t="s">
        <v>206</v>
      </c>
      <c r="R221" s="71">
        <v>49.34</v>
      </c>
      <c r="S221" s="72" t="s">
        <v>206</v>
      </c>
      <c r="T221" s="71">
        <v>46.24</v>
      </c>
      <c r="U221" s="72" t="s">
        <v>206</v>
      </c>
      <c r="V221" s="144"/>
      <c r="W221" s="145"/>
      <c r="X221" s="76">
        <v>44.98</v>
      </c>
      <c r="Y221" s="66" t="s">
        <v>206</v>
      </c>
      <c r="Z221" s="65">
        <v>44.7</v>
      </c>
      <c r="AA221" s="66" t="s">
        <v>206</v>
      </c>
      <c r="AB221" s="65">
        <v>44.43</v>
      </c>
      <c r="AC221" s="66" t="s">
        <v>206</v>
      </c>
    </row>
    <row r="222" spans="1:29" x14ac:dyDescent="0.2">
      <c r="B222" s="46"/>
      <c r="C222" s="46"/>
      <c r="D222" s="9"/>
      <c r="E222" s="9"/>
      <c r="F222" s="9"/>
      <c r="G222" s="161"/>
      <c r="I222" s="3"/>
      <c r="J222" s="84"/>
      <c r="K222" s="3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</row>
    <row r="223" spans="1:29" x14ac:dyDescent="0.2">
      <c r="B223" s="46" t="s">
        <v>1096</v>
      </c>
      <c r="C223" s="46"/>
      <c r="D223" s="9"/>
      <c r="E223" s="9"/>
      <c r="F223" s="9"/>
      <c r="G223" s="161"/>
      <c r="I223" s="3"/>
      <c r="J223" s="3"/>
      <c r="K223" s="3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X223" s="134"/>
      <c r="Y223" s="134"/>
      <c r="Z223" s="134"/>
      <c r="AA223" s="134"/>
      <c r="AB223" s="134"/>
      <c r="AC223" s="134"/>
    </row>
    <row r="224" spans="1:29" x14ac:dyDescent="0.2">
      <c r="B224" s="46"/>
      <c r="C224" s="46"/>
      <c r="D224" s="9"/>
      <c r="E224" s="9"/>
      <c r="F224" s="9"/>
      <c r="G224" s="161"/>
      <c r="I224" s="3"/>
      <c r="J224" s="84"/>
      <c r="K224" s="3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X224" s="134"/>
      <c r="Y224" s="134"/>
      <c r="Z224" s="134"/>
      <c r="AA224" s="134"/>
      <c r="AB224" s="134"/>
      <c r="AC224" s="134"/>
    </row>
    <row r="225" spans="1:29" x14ac:dyDescent="0.2">
      <c r="A225" s="85"/>
      <c r="B225" s="123" t="s">
        <v>1045</v>
      </c>
      <c r="C225" s="85"/>
      <c r="D225" s="85"/>
      <c r="E225" s="136"/>
      <c r="F225" s="85"/>
      <c r="G225" s="162"/>
      <c r="H225" s="136"/>
      <c r="I225" s="86"/>
      <c r="J225" s="87"/>
      <c r="K225" s="86"/>
      <c r="L225" s="88"/>
      <c r="M225" s="88"/>
      <c r="N225" s="132"/>
      <c r="O225" s="88"/>
      <c r="P225" s="88"/>
      <c r="Q225" s="134"/>
      <c r="R225" s="135"/>
      <c r="S225" s="135"/>
      <c r="T225" s="135"/>
      <c r="V225" s="89"/>
      <c r="W225" s="89"/>
      <c r="X225" s="131"/>
      <c r="Y225" s="131"/>
      <c r="Z225" s="131"/>
      <c r="AA225" s="131"/>
      <c r="AB225" s="131"/>
      <c r="AC225" s="131"/>
    </row>
    <row r="226" spans="1:29" x14ac:dyDescent="0.2">
      <c r="A226" s="85"/>
      <c r="B226" s="123" t="s">
        <v>1046</v>
      </c>
      <c r="C226" s="85"/>
      <c r="D226" s="85"/>
      <c r="E226" s="136"/>
      <c r="F226" s="85"/>
      <c r="G226" s="162"/>
      <c r="H226" s="136"/>
      <c r="I226" s="86"/>
      <c r="J226" s="87"/>
      <c r="K226" s="86"/>
      <c r="L226" s="88"/>
      <c r="M226" s="88"/>
      <c r="N226" s="88"/>
      <c r="O226" s="88"/>
      <c r="P226" s="88"/>
      <c r="Q226" s="88"/>
      <c r="R226" s="89"/>
      <c r="S226" s="89"/>
      <c r="T226" s="89"/>
      <c r="U226" s="89"/>
      <c r="V226" s="89"/>
      <c r="W226" s="89"/>
      <c r="X226" s="88"/>
      <c r="Y226" s="88"/>
      <c r="Z226" s="88"/>
      <c r="AA226" s="88"/>
      <c r="AB226" s="89"/>
      <c r="AC226" s="89"/>
    </row>
    <row r="227" spans="1:29" x14ac:dyDescent="0.2">
      <c r="A227" s="85"/>
      <c r="B227" s="140" t="s">
        <v>1054</v>
      </c>
      <c r="C227" s="85"/>
      <c r="D227" s="85"/>
      <c r="E227" s="136"/>
      <c r="F227" s="85"/>
      <c r="G227" s="162"/>
      <c r="H227" s="136"/>
      <c r="I227" s="86"/>
      <c r="J227" s="87"/>
      <c r="K227" s="86"/>
      <c r="L227" s="88"/>
      <c r="M227" s="88"/>
      <c r="N227" s="88"/>
      <c r="O227" s="88"/>
      <c r="P227" s="88"/>
      <c r="Q227" s="88"/>
      <c r="R227" s="89"/>
      <c r="S227" s="89"/>
      <c r="T227" s="89"/>
      <c r="U227" s="89"/>
      <c r="V227" s="89"/>
      <c r="W227" s="89"/>
      <c r="X227" s="88"/>
      <c r="Y227" s="88"/>
      <c r="Z227" s="88"/>
      <c r="AA227" s="88"/>
      <c r="AB227" s="89"/>
      <c r="AC227" s="89"/>
    </row>
    <row r="228" spans="1:29" x14ac:dyDescent="0.2">
      <c r="A228" s="85"/>
      <c r="B228" s="148" t="s">
        <v>1055</v>
      </c>
      <c r="C228" s="85"/>
      <c r="D228" s="85"/>
      <c r="E228" s="136"/>
      <c r="F228" s="85"/>
      <c r="G228" s="162"/>
      <c r="H228" s="136"/>
      <c r="I228" s="86"/>
      <c r="J228" s="87"/>
      <c r="K228" s="86"/>
      <c r="L228" s="88"/>
      <c r="M228" s="88"/>
      <c r="N228" s="88"/>
      <c r="O228" s="88"/>
      <c r="P228" s="88"/>
      <c r="Q228" s="88"/>
      <c r="R228" s="89"/>
      <c r="S228" s="89"/>
      <c r="T228" s="89"/>
      <c r="U228" s="89"/>
      <c r="V228" s="89"/>
      <c r="W228" s="89"/>
      <c r="X228" s="88"/>
      <c r="Y228" s="88"/>
      <c r="Z228" s="88"/>
      <c r="AA228" s="88"/>
      <c r="AB228" s="89"/>
      <c r="AC228" s="89"/>
    </row>
    <row r="229" spans="1:29" x14ac:dyDescent="0.2">
      <c r="A229" s="85"/>
      <c r="B229" s="148"/>
      <c r="C229" s="85"/>
      <c r="D229" s="85"/>
      <c r="E229" s="136"/>
      <c r="F229" s="85"/>
      <c r="G229" s="162"/>
      <c r="H229" s="136"/>
      <c r="I229" s="86"/>
      <c r="J229" s="87"/>
      <c r="K229" s="86"/>
      <c r="L229" s="88"/>
      <c r="M229" s="88"/>
      <c r="N229" s="88"/>
      <c r="O229" s="88"/>
      <c r="P229" s="88"/>
      <c r="Q229" s="88"/>
      <c r="R229" s="89"/>
      <c r="S229" s="89"/>
      <c r="T229" s="89"/>
      <c r="U229" s="89"/>
      <c r="V229" s="89"/>
      <c r="W229" s="89"/>
      <c r="X229" s="88"/>
      <c r="Y229" s="88"/>
      <c r="Z229" s="88"/>
      <c r="AA229" s="88"/>
      <c r="AB229" s="89"/>
      <c r="AC229" s="89"/>
    </row>
    <row r="230" spans="1:29" x14ac:dyDescent="0.2">
      <c r="A230" s="85"/>
      <c r="B230" s="90" t="s">
        <v>671</v>
      </c>
      <c r="C230" s="85"/>
      <c r="D230" s="85"/>
      <c r="E230" s="89"/>
      <c r="F230" s="85"/>
      <c r="G230" s="163"/>
      <c r="H230" s="172"/>
      <c r="I230" s="90"/>
      <c r="J230" s="85"/>
      <c r="K230" s="90"/>
      <c r="L230" s="91"/>
      <c r="M230" s="91"/>
      <c r="N230" s="91"/>
      <c r="O230" s="91"/>
      <c r="P230" s="91"/>
      <c r="Q230" s="91"/>
      <c r="R230" s="89"/>
      <c r="S230" s="89"/>
      <c r="T230" s="89"/>
      <c r="U230" s="89"/>
      <c r="V230" s="89"/>
      <c r="W230" s="89"/>
      <c r="X230" s="91"/>
      <c r="Y230" s="91"/>
      <c r="Z230" s="91"/>
      <c r="AA230" s="91"/>
      <c r="AB230" s="89"/>
      <c r="AC230" s="89"/>
    </row>
    <row r="231" spans="1:29" x14ac:dyDescent="0.2">
      <c r="A231" s="85"/>
      <c r="B231" s="90"/>
      <c r="C231" s="85"/>
      <c r="D231" s="85"/>
      <c r="E231" s="89"/>
      <c r="F231" s="85"/>
      <c r="G231" s="163"/>
      <c r="H231" s="172"/>
      <c r="I231" s="90"/>
      <c r="J231" s="85"/>
      <c r="K231" s="90"/>
      <c r="L231" s="92"/>
      <c r="M231" s="92"/>
      <c r="N231" s="93"/>
      <c r="O231" s="94"/>
      <c r="P231" s="94"/>
      <c r="Q231" s="95"/>
      <c r="R231" s="89"/>
      <c r="S231" s="89"/>
      <c r="T231" s="89"/>
      <c r="U231" s="89"/>
      <c r="V231" s="89"/>
      <c r="W231" s="89"/>
      <c r="X231" s="93"/>
      <c r="Y231" s="94"/>
      <c r="Z231" s="94"/>
      <c r="AA231" s="95"/>
      <c r="AB231" s="89"/>
      <c r="AC231" s="89"/>
    </row>
    <row r="232" spans="1:29" x14ac:dyDescent="0.2">
      <c r="A232" s="85"/>
      <c r="B232" s="141" t="s">
        <v>1053</v>
      </c>
      <c r="C232" s="85"/>
      <c r="D232" s="85"/>
      <c r="E232" s="89"/>
      <c r="F232" s="85"/>
      <c r="G232" s="163"/>
      <c r="H232" s="172"/>
      <c r="I232" s="90"/>
      <c r="J232" s="85"/>
      <c r="K232" s="90"/>
      <c r="L232" s="95"/>
      <c r="M232" s="95"/>
      <c r="N232" s="89"/>
      <c r="O232" s="96"/>
      <c r="P232" s="89"/>
      <c r="Q232" s="95"/>
      <c r="R232" s="89"/>
      <c r="S232" s="89"/>
      <c r="T232" s="89"/>
      <c r="U232" s="89"/>
      <c r="V232" s="89"/>
      <c r="W232" s="89"/>
      <c r="X232" s="89"/>
      <c r="Y232" s="96"/>
      <c r="Z232" s="89"/>
      <c r="AA232" s="95"/>
      <c r="AB232" s="89"/>
      <c r="AC232" s="89"/>
    </row>
    <row r="233" spans="1:29" x14ac:dyDescent="0.2">
      <c r="A233" s="85"/>
      <c r="B233" s="141" t="s">
        <v>1359</v>
      </c>
      <c r="C233" s="85"/>
      <c r="D233" s="85"/>
      <c r="E233" s="89"/>
      <c r="F233" s="85"/>
      <c r="G233" s="164"/>
      <c r="H233" s="172"/>
      <c r="I233" s="97"/>
      <c r="J233" s="85"/>
      <c r="K233" s="97"/>
      <c r="L233" s="95"/>
      <c r="M233" s="95"/>
      <c r="N233" s="89"/>
      <c r="O233" s="96"/>
      <c r="P233" s="89"/>
      <c r="Q233" s="95"/>
      <c r="R233" s="89"/>
      <c r="S233" s="89"/>
      <c r="T233" s="89"/>
      <c r="U233" s="89"/>
      <c r="V233" s="89"/>
      <c r="W233" s="89"/>
      <c r="X233" s="89"/>
      <c r="Y233" s="96"/>
      <c r="Z233" s="89"/>
      <c r="AA233" s="95"/>
      <c r="AB233" s="89"/>
      <c r="AC233" s="89"/>
    </row>
    <row r="234" spans="1:29" x14ac:dyDescent="0.2">
      <c r="A234" s="85"/>
      <c r="B234" s="90"/>
      <c r="C234" s="85"/>
      <c r="D234" s="85"/>
      <c r="E234" s="89"/>
      <c r="F234" s="85"/>
      <c r="G234" s="123"/>
      <c r="H234" s="172"/>
      <c r="I234" s="137"/>
      <c r="J234" s="85"/>
      <c r="K234" s="137"/>
      <c r="L234" s="95"/>
      <c r="M234" s="95"/>
      <c r="N234" s="89"/>
      <c r="O234" s="96"/>
      <c r="P234" s="89"/>
      <c r="Q234" s="95"/>
      <c r="R234" s="89"/>
      <c r="S234" s="89"/>
      <c r="T234" s="89"/>
      <c r="U234" s="89"/>
      <c r="V234" s="89"/>
      <c r="W234" s="89"/>
      <c r="X234" s="89"/>
      <c r="Y234" s="96"/>
      <c r="Z234" s="89"/>
      <c r="AA234" s="95"/>
      <c r="AB234" s="89"/>
      <c r="AC234" s="89"/>
    </row>
    <row r="235" spans="1:29" x14ac:dyDescent="0.2">
      <c r="A235" s="85"/>
      <c r="B235" s="141" t="s">
        <v>1360</v>
      </c>
      <c r="C235" s="85"/>
      <c r="D235" s="85"/>
      <c r="E235" s="89"/>
      <c r="F235" s="85"/>
      <c r="G235" s="163"/>
      <c r="H235" s="172"/>
      <c r="I235" s="89"/>
      <c r="J235" s="89"/>
      <c r="K235" s="89"/>
      <c r="L235" s="89"/>
      <c r="M235" s="98"/>
      <c r="N235" s="89"/>
      <c r="O235" s="96"/>
      <c r="P235" s="89"/>
      <c r="Q235" s="95"/>
      <c r="R235" s="89"/>
      <c r="S235" s="89"/>
      <c r="T235" s="89"/>
      <c r="U235" s="89"/>
      <c r="V235" s="89"/>
      <c r="W235" s="89"/>
      <c r="X235" s="89"/>
      <c r="Y235" s="96"/>
      <c r="Z235" s="89"/>
      <c r="AA235" s="95"/>
      <c r="AB235" s="89"/>
      <c r="AC235" s="89"/>
    </row>
    <row r="236" spans="1:29" x14ac:dyDescent="0.2">
      <c r="A236" s="85"/>
      <c r="B236" s="141" t="s">
        <v>672</v>
      </c>
      <c r="C236" s="85"/>
      <c r="D236" s="85"/>
      <c r="E236" s="89"/>
      <c r="F236" s="85"/>
      <c r="G236" s="163"/>
      <c r="H236" s="172"/>
      <c r="I236" s="89"/>
      <c r="J236" s="89"/>
      <c r="K236" s="89"/>
      <c r="L236" s="89"/>
      <c r="M236" s="98"/>
      <c r="N236" s="89"/>
      <c r="O236" s="96"/>
      <c r="P236" s="89"/>
      <c r="Q236" s="95"/>
      <c r="R236" s="89"/>
      <c r="S236" s="89"/>
      <c r="T236" s="89"/>
      <c r="U236" s="89"/>
      <c r="V236" s="89"/>
      <c r="W236" s="89"/>
      <c r="X236" s="89"/>
      <c r="Y236" s="96"/>
      <c r="Z236" s="89"/>
      <c r="AA236" s="95"/>
      <c r="AB236" s="89"/>
      <c r="AC236" s="89"/>
    </row>
    <row r="237" spans="1:29" x14ac:dyDescent="0.2">
      <c r="A237" s="85"/>
      <c r="B237" s="141" t="s">
        <v>1048</v>
      </c>
      <c r="C237" s="85"/>
      <c r="D237" s="85"/>
      <c r="E237" s="89"/>
      <c r="F237" s="85"/>
      <c r="G237" s="163"/>
      <c r="H237" s="172"/>
      <c r="I237" s="89"/>
      <c r="J237" s="89"/>
      <c r="K237" s="89"/>
      <c r="L237" s="89"/>
      <c r="M237" s="98"/>
      <c r="N237" s="89"/>
      <c r="O237" s="96"/>
      <c r="P237" s="89"/>
      <c r="Q237" s="95"/>
      <c r="R237" s="89"/>
      <c r="S237" s="89"/>
      <c r="T237" s="89"/>
      <c r="U237" s="89"/>
      <c r="V237" s="89"/>
      <c r="W237" s="89"/>
      <c r="X237" s="89"/>
      <c r="Y237" s="96"/>
      <c r="Z237" s="89"/>
      <c r="AA237" s="95"/>
      <c r="AB237" s="89"/>
      <c r="AC237" s="89"/>
    </row>
    <row r="238" spans="1:29" x14ac:dyDescent="0.2">
      <c r="A238" s="85"/>
      <c r="B238" s="141" t="s">
        <v>319</v>
      </c>
      <c r="C238" s="85"/>
      <c r="D238" s="85"/>
      <c r="E238" s="89"/>
      <c r="F238" s="85"/>
      <c r="G238" s="163"/>
      <c r="H238" s="172"/>
      <c r="I238" s="89"/>
      <c r="J238" s="89"/>
      <c r="K238" s="89"/>
      <c r="L238" s="89"/>
      <c r="M238" s="98"/>
      <c r="N238" s="89"/>
      <c r="O238" s="96"/>
      <c r="P238" s="89"/>
      <c r="Q238" s="95"/>
      <c r="R238" s="89"/>
      <c r="S238" s="89"/>
      <c r="T238" s="89"/>
      <c r="U238" s="89"/>
      <c r="V238" s="89"/>
      <c r="W238" s="89"/>
      <c r="X238" s="89"/>
      <c r="Y238" s="96"/>
      <c r="Z238" s="89"/>
      <c r="AA238" s="95"/>
      <c r="AB238" s="89"/>
      <c r="AC238" s="89"/>
    </row>
    <row r="239" spans="1:29" x14ac:dyDescent="0.2">
      <c r="A239" s="85"/>
      <c r="B239" s="90"/>
      <c r="C239" s="85"/>
      <c r="D239" s="85"/>
      <c r="E239" s="89"/>
      <c r="F239" s="85"/>
      <c r="G239" s="163"/>
      <c r="H239" s="172"/>
      <c r="I239" s="89"/>
      <c r="J239" s="89"/>
      <c r="K239" s="89"/>
      <c r="L239" s="89"/>
      <c r="M239" s="98"/>
      <c r="N239" s="89"/>
      <c r="O239" s="96"/>
      <c r="P239" s="89"/>
      <c r="Q239" s="95"/>
      <c r="R239" s="89"/>
      <c r="S239" s="89"/>
      <c r="T239" s="89"/>
      <c r="U239" s="89"/>
      <c r="V239" s="89"/>
      <c r="W239" s="89"/>
      <c r="X239" s="89"/>
      <c r="Y239" s="96"/>
      <c r="Z239" s="89"/>
      <c r="AA239" s="95"/>
      <c r="AB239" s="89"/>
      <c r="AC239" s="89"/>
    </row>
    <row r="240" spans="1:29" x14ac:dyDescent="0.2">
      <c r="A240" s="85"/>
      <c r="B240" s="90" t="s">
        <v>218</v>
      </c>
      <c r="C240" s="85"/>
      <c r="D240" s="85"/>
      <c r="E240" s="89"/>
      <c r="F240" s="85"/>
      <c r="G240" s="123"/>
      <c r="H240" s="172"/>
      <c r="I240" s="137"/>
      <c r="J240" s="85"/>
      <c r="K240" s="137"/>
      <c r="L240" s="95"/>
      <c r="M240" s="95"/>
      <c r="N240" s="89"/>
      <c r="O240" s="96"/>
      <c r="P240" s="89"/>
      <c r="Q240" s="95"/>
      <c r="R240" s="89"/>
      <c r="S240" s="89"/>
      <c r="T240" s="89"/>
      <c r="U240" s="89"/>
      <c r="V240" s="89"/>
      <c r="W240" s="89"/>
      <c r="X240" s="89"/>
      <c r="Y240" s="96"/>
      <c r="Z240" s="89"/>
      <c r="AA240" s="95"/>
      <c r="AB240" s="89"/>
      <c r="AC240" s="89"/>
    </row>
    <row r="241" spans="1:29" x14ac:dyDescent="0.2">
      <c r="A241" s="119"/>
      <c r="B241" s="138"/>
      <c r="C241" s="119"/>
      <c r="D241" s="85"/>
      <c r="E241" s="139"/>
      <c r="F241" s="85"/>
      <c r="G241" s="165"/>
      <c r="H241" s="173"/>
      <c r="I241" s="122"/>
      <c r="J241" s="122"/>
      <c r="K241" s="12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x14ac:dyDescent="0.2">
      <c r="A242" s="119"/>
      <c r="B242" s="121" t="s">
        <v>958</v>
      </c>
      <c r="C242" s="119"/>
      <c r="D242" s="85"/>
      <c r="E242" s="139"/>
      <c r="F242" s="85"/>
      <c r="G242" s="165"/>
      <c r="H242" s="174"/>
      <c r="I242" s="122"/>
      <c r="J242" s="122"/>
      <c r="K242" s="12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x14ac:dyDescent="0.2">
      <c r="A243" s="119"/>
      <c r="B243" s="138"/>
      <c r="C243" s="119"/>
      <c r="D243" s="85"/>
      <c r="E243" s="139"/>
      <c r="F243" s="85"/>
      <c r="G243" s="165"/>
      <c r="H243" s="173"/>
      <c r="I243" s="122"/>
      <c r="J243" s="122"/>
      <c r="K243" s="12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x14ac:dyDescent="0.2">
      <c r="A244" s="85"/>
      <c r="B244" s="138" t="s">
        <v>1098</v>
      </c>
      <c r="C244" s="85"/>
      <c r="D244" s="85"/>
      <c r="E244" s="89"/>
      <c r="F244" s="85"/>
      <c r="G244" s="148"/>
      <c r="H244" s="172"/>
      <c r="I244" s="98"/>
      <c r="J244" s="102"/>
      <c r="K244" s="98"/>
      <c r="L244" s="95"/>
      <c r="M244" s="95"/>
      <c r="N244" s="89"/>
      <c r="O244" s="96"/>
      <c r="P244" s="89"/>
      <c r="Q244" s="95"/>
      <c r="R244" s="89"/>
      <c r="S244" s="89"/>
      <c r="T244" s="89"/>
      <c r="U244" s="89"/>
      <c r="V244" s="89"/>
      <c r="W244" s="89"/>
      <c r="X244" s="100"/>
      <c r="Y244" s="101"/>
      <c r="Z244" s="100"/>
      <c r="AA244" s="99"/>
      <c r="AB244" s="89"/>
      <c r="AC244" s="89"/>
    </row>
    <row r="245" spans="1:29" x14ac:dyDescent="0.2">
      <c r="A245" s="85"/>
      <c r="B245" s="90"/>
      <c r="C245" s="85"/>
      <c r="D245" s="85"/>
      <c r="E245" s="89"/>
      <c r="F245" s="85"/>
      <c r="G245" s="148"/>
      <c r="H245" s="172"/>
      <c r="I245" s="98"/>
      <c r="J245" s="102"/>
      <c r="K245" s="98"/>
      <c r="L245" s="95"/>
      <c r="M245" s="95"/>
      <c r="N245" s="89"/>
      <c r="O245" s="96"/>
      <c r="P245" s="89"/>
      <c r="Q245" s="95"/>
      <c r="R245" s="89"/>
      <c r="S245" s="89"/>
      <c r="T245" s="89"/>
      <c r="U245" s="89"/>
      <c r="V245" s="89"/>
      <c r="W245" s="89"/>
      <c r="X245" s="89"/>
      <c r="Y245" s="96"/>
      <c r="Z245" s="89"/>
      <c r="AA245" s="95"/>
      <c r="AB245" s="89"/>
      <c r="AC245" s="89"/>
    </row>
    <row r="246" spans="1:29" x14ac:dyDescent="0.2">
      <c r="A246" s="85"/>
      <c r="B246" s="90" t="s">
        <v>673</v>
      </c>
      <c r="C246" s="85"/>
      <c r="D246" s="85"/>
      <c r="E246" s="89"/>
      <c r="F246" s="85"/>
      <c r="G246" s="148"/>
      <c r="H246" s="172"/>
      <c r="I246" s="98"/>
      <c r="J246" s="102"/>
      <c r="K246" s="98"/>
      <c r="L246" s="95"/>
      <c r="M246" s="95"/>
      <c r="N246" s="89"/>
      <c r="O246" s="96"/>
      <c r="P246" s="89"/>
      <c r="Q246" s="95"/>
      <c r="R246" s="89"/>
      <c r="S246" s="89"/>
      <c r="T246" s="89"/>
      <c r="U246" s="89"/>
      <c r="V246" s="89"/>
      <c r="W246" s="89"/>
      <c r="X246" s="89"/>
      <c r="Y246" s="96"/>
      <c r="Z246" s="89"/>
      <c r="AA246" s="95"/>
      <c r="AB246" s="89"/>
      <c r="AC246" s="89"/>
    </row>
    <row r="247" spans="1:29" x14ac:dyDescent="0.2">
      <c r="A247" s="85"/>
      <c r="B247" s="85"/>
      <c r="C247" s="85"/>
      <c r="D247" s="85"/>
      <c r="E247" s="85"/>
      <c r="F247" s="85"/>
      <c r="G247" s="163"/>
      <c r="H247" s="174"/>
      <c r="I247" s="85"/>
      <c r="J247" s="85"/>
      <c r="K247" s="85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</row>
    <row r="248" spans="1:29" x14ac:dyDescent="0.2">
      <c r="B248" s="46"/>
      <c r="C248" s="46"/>
      <c r="D248" s="46"/>
      <c r="E248" s="46"/>
      <c r="F248" s="46"/>
      <c r="G248" s="154"/>
      <c r="H248" s="167"/>
      <c r="I248" s="46"/>
      <c r="J248" s="46"/>
      <c r="K248" s="46"/>
      <c r="L248" s="135"/>
      <c r="M248" s="135"/>
      <c r="N248" s="135"/>
      <c r="O248" s="135"/>
      <c r="P248" s="135"/>
      <c r="Q248" s="135"/>
      <c r="R248" s="135"/>
      <c r="S248" s="135"/>
      <c r="T248" s="135"/>
    </row>
    <row r="249" spans="1:29" x14ac:dyDescent="0.2">
      <c r="B249" s="46" t="s">
        <v>1049</v>
      </c>
      <c r="C249" s="46"/>
      <c r="D249" s="46"/>
      <c r="E249" s="46"/>
      <c r="F249" s="46"/>
      <c r="G249" s="154"/>
      <c r="H249" s="167"/>
      <c r="I249" s="46"/>
      <c r="J249" s="46"/>
      <c r="K249" s="46"/>
      <c r="L249" s="135"/>
      <c r="M249" s="135"/>
      <c r="N249" s="135"/>
      <c r="O249" s="135"/>
      <c r="P249" s="135"/>
      <c r="Q249" s="135"/>
      <c r="R249" s="135"/>
      <c r="S249" s="135"/>
      <c r="T249" s="135"/>
    </row>
    <row r="250" spans="1:29" x14ac:dyDescent="0.2">
      <c r="B250" s="46"/>
      <c r="C250" s="46"/>
      <c r="D250" s="46"/>
      <c r="E250" s="46"/>
      <c r="F250" s="46"/>
      <c r="G250" s="154"/>
      <c r="H250" s="167"/>
      <c r="I250" s="46"/>
      <c r="J250" s="46"/>
      <c r="K250" s="46"/>
      <c r="L250" s="135"/>
      <c r="M250" s="135"/>
      <c r="N250" s="135"/>
      <c r="O250" s="135"/>
      <c r="P250" s="135"/>
      <c r="Q250" s="135"/>
      <c r="R250" s="135"/>
      <c r="S250" s="135"/>
      <c r="T250" s="135"/>
    </row>
    <row r="251" spans="1:29" x14ac:dyDescent="0.2">
      <c r="C251" s="46"/>
      <c r="D251" s="46"/>
      <c r="E251" s="46"/>
      <c r="F251" s="46"/>
      <c r="G251" s="154"/>
      <c r="H251" s="167"/>
      <c r="I251" s="46"/>
      <c r="J251" s="46"/>
      <c r="K251" s="46"/>
      <c r="L251" s="135"/>
      <c r="M251" s="135"/>
      <c r="N251" s="135"/>
      <c r="O251" s="135"/>
      <c r="P251" s="135"/>
      <c r="Q251" s="135"/>
      <c r="R251" s="135"/>
      <c r="S251" s="135"/>
      <c r="T251" s="135"/>
    </row>
    <row r="256" spans="1:29" x14ac:dyDescent="0.2">
      <c r="G256" s="177"/>
      <c r="H256" s="177"/>
    </row>
    <row r="257" spans="7:7" x14ac:dyDescent="0.2">
      <c r="G257" s="177"/>
    </row>
  </sheetData>
  <sheetProtection autoFilter="0"/>
  <autoFilter ref="B6:AC221" xr:uid="{82E70DCB-A176-4202-96FE-A1321E372CCE}"/>
  <mergeCells count="10">
    <mergeCell ref="B3:C3"/>
    <mergeCell ref="X3:Y3"/>
    <mergeCell ref="Z3:AA3"/>
    <mergeCell ref="AB3:AC3"/>
    <mergeCell ref="T3:U3"/>
    <mergeCell ref="L3:M3"/>
    <mergeCell ref="N3:O3"/>
    <mergeCell ref="P3:Q3"/>
    <mergeCell ref="R3:S3"/>
    <mergeCell ref="V3:W3"/>
  </mergeCells>
  <dataValidations count="1">
    <dataValidation type="textLength" operator="greaterThanOrEqual" allowBlank="1" showErrorMessage="1" promptTitle="Produto" prompt="Informar o nome do produto" sqref="B225:B226 B228:B229 H225:H229 E225:E229" xr:uid="{00000000-0002-0000-0100-000000000000}">
      <formula1>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9"/>
  <sheetViews>
    <sheetView showGridLines="0" workbookViewId="0">
      <selection activeCell="A11" sqref="A11"/>
    </sheetView>
  </sheetViews>
  <sheetFormatPr defaultRowHeight="12.75" x14ac:dyDescent="0.2"/>
  <cols>
    <col min="1" max="1" width="10.42578125" bestFit="1" customWidth="1"/>
    <col min="2" max="2" width="12" style="6" bestFit="1" customWidth="1"/>
    <col min="3" max="3" width="12.5703125" style="6" bestFit="1" customWidth="1"/>
    <col min="4" max="4" width="11" style="6" bestFit="1" customWidth="1"/>
    <col min="5" max="5" width="4.140625" customWidth="1"/>
  </cols>
  <sheetData>
    <row r="3" spans="1:5" ht="15.75" x14ac:dyDescent="0.2">
      <c r="A3" s="11" t="s">
        <v>920</v>
      </c>
    </row>
    <row r="4" spans="1:5" ht="15.75" thickBot="1" x14ac:dyDescent="0.25">
      <c r="B4" s="196" t="s">
        <v>923</v>
      </c>
      <c r="C4" s="196"/>
      <c r="D4" s="196"/>
    </row>
    <row r="5" spans="1:5" ht="15.75" thickBot="1" x14ac:dyDescent="0.25">
      <c r="A5" s="34" t="s">
        <v>916</v>
      </c>
      <c r="B5" s="103" t="s">
        <v>580</v>
      </c>
      <c r="C5" s="103" t="s">
        <v>581</v>
      </c>
      <c r="D5" s="103" t="s">
        <v>924</v>
      </c>
      <c r="E5" s="45">
        <v>1</v>
      </c>
    </row>
    <row r="6" spans="1:5" x14ac:dyDescent="0.2">
      <c r="A6" s="43">
        <v>0.2</v>
      </c>
      <c r="B6" s="44">
        <v>1.0249999999999999</v>
      </c>
      <c r="C6" s="44">
        <v>1.0289520000000001</v>
      </c>
      <c r="D6" s="44">
        <v>1.0279160000000001</v>
      </c>
      <c r="E6" s="45">
        <v>2</v>
      </c>
    </row>
    <row r="7" spans="1:5" x14ac:dyDescent="0.2">
      <c r="A7" s="43" t="s">
        <v>917</v>
      </c>
      <c r="B7" s="44">
        <v>1</v>
      </c>
      <c r="C7" s="44">
        <v>0.86891700000000005</v>
      </c>
      <c r="D7" s="44">
        <v>0.89936899999999997</v>
      </c>
      <c r="E7" s="45">
        <v>3</v>
      </c>
    </row>
    <row r="8" spans="1:5" x14ac:dyDescent="0.2">
      <c r="A8" s="42">
        <v>0.17499999999999999</v>
      </c>
      <c r="B8" s="44">
        <v>0.99393900000000002</v>
      </c>
      <c r="C8" s="44">
        <v>0.99301499999999998</v>
      </c>
      <c r="D8" s="44">
        <v>0.99325699999999995</v>
      </c>
      <c r="E8" s="45">
        <v>4</v>
      </c>
    </row>
    <row r="9" spans="1:5" x14ac:dyDescent="0.2">
      <c r="A9" s="43" t="s">
        <v>918</v>
      </c>
      <c r="B9" s="44">
        <v>0.99393900000000002</v>
      </c>
      <c r="C9" s="44">
        <v>0.86365099999999995</v>
      </c>
      <c r="D9" s="44">
        <v>0.89391900000000002</v>
      </c>
      <c r="E9" s="45">
        <v>5</v>
      </c>
    </row>
    <row r="10" spans="1:5" x14ac:dyDescent="0.2">
      <c r="A10" s="43">
        <v>0.17</v>
      </c>
      <c r="B10" s="44">
        <v>0.98795200000000005</v>
      </c>
      <c r="C10" s="44">
        <v>0.986128</v>
      </c>
      <c r="D10" s="44">
        <v>0.98660400000000004</v>
      </c>
      <c r="E10" s="45">
        <v>6</v>
      </c>
    </row>
    <row r="11" spans="1:5" x14ac:dyDescent="0.2">
      <c r="A11" s="43" t="s">
        <v>919</v>
      </c>
      <c r="B11" s="44">
        <v>0.98795200000000005</v>
      </c>
      <c r="C11" s="44">
        <v>0.85844799999999999</v>
      </c>
      <c r="D11" s="44">
        <v>0.88853300000000002</v>
      </c>
      <c r="E11" s="45">
        <v>7</v>
      </c>
    </row>
    <row r="12" spans="1:5" x14ac:dyDescent="0.2">
      <c r="A12" s="43">
        <v>0.12</v>
      </c>
      <c r="B12" s="44">
        <v>0.93181800000000004</v>
      </c>
      <c r="C12" s="44">
        <v>0.92217499999999997</v>
      </c>
      <c r="D12" s="44">
        <v>0.924674</v>
      </c>
      <c r="E12" s="45">
        <v>8</v>
      </c>
    </row>
    <row r="13" spans="1:5" x14ac:dyDescent="0.2">
      <c r="A13" s="43">
        <v>0</v>
      </c>
      <c r="B13" s="44">
        <v>0.82</v>
      </c>
      <c r="C13" s="44">
        <v>0.798014</v>
      </c>
      <c r="D13" s="44">
        <v>0.80363300000000004</v>
      </c>
      <c r="E13" s="45">
        <v>9</v>
      </c>
    </row>
    <row r="16" spans="1:5" ht="15.75" x14ac:dyDescent="0.2">
      <c r="A16" s="11" t="s">
        <v>921</v>
      </c>
    </row>
    <row r="17" spans="1:5" ht="15.75" thickBot="1" x14ac:dyDescent="0.25">
      <c r="B17" s="196" t="s">
        <v>923</v>
      </c>
      <c r="C17" s="196"/>
      <c r="D17" s="196"/>
    </row>
    <row r="18" spans="1:5" ht="15.75" thickBot="1" x14ac:dyDescent="0.25">
      <c r="A18" s="34" t="s">
        <v>916</v>
      </c>
      <c r="B18" s="103" t="s">
        <v>580</v>
      </c>
      <c r="C18" s="103" t="s">
        <v>581</v>
      </c>
      <c r="D18" s="103" t="s">
        <v>924</v>
      </c>
      <c r="E18" s="45">
        <v>1</v>
      </c>
    </row>
    <row r="19" spans="1:5" x14ac:dyDescent="0.2">
      <c r="A19" s="43">
        <v>0.2</v>
      </c>
      <c r="B19" s="44">
        <v>0.72335799999999995</v>
      </c>
      <c r="C19" s="44">
        <v>0.75129599999999996</v>
      </c>
      <c r="D19" s="44">
        <v>0.74461299999999997</v>
      </c>
      <c r="E19" s="45">
        <v>2</v>
      </c>
    </row>
    <row r="20" spans="1:5" x14ac:dyDescent="0.2">
      <c r="A20" s="43">
        <v>0.18</v>
      </c>
      <c r="B20" s="44">
        <v>0.72335799999999995</v>
      </c>
      <c r="C20" s="44">
        <v>0.75057700000000005</v>
      </c>
      <c r="D20" s="44">
        <v>0.74407199999999996</v>
      </c>
      <c r="E20" s="45">
        <v>3</v>
      </c>
    </row>
    <row r="21" spans="1:5" x14ac:dyDescent="0.2">
      <c r="A21" s="43" t="s">
        <v>917</v>
      </c>
      <c r="B21" s="44">
        <v>0.72335799999999995</v>
      </c>
      <c r="C21" s="44">
        <v>0.72335799999999995</v>
      </c>
      <c r="D21" s="44">
        <v>0.72335799999999995</v>
      </c>
      <c r="E21" s="45">
        <v>4</v>
      </c>
    </row>
    <row r="22" spans="1:5" x14ac:dyDescent="0.2">
      <c r="A22" s="42">
        <v>0.17499999999999999</v>
      </c>
      <c r="B22" s="44">
        <v>0.72335799999999995</v>
      </c>
      <c r="C22" s="44">
        <v>0.75040200000000001</v>
      </c>
      <c r="D22" s="44">
        <v>0.74394199999999999</v>
      </c>
      <c r="E22" s="45">
        <v>5</v>
      </c>
    </row>
    <row r="23" spans="1:5" x14ac:dyDescent="0.2">
      <c r="A23" s="43" t="s">
        <v>918</v>
      </c>
      <c r="B23" s="44">
        <v>0.72335799999999995</v>
      </c>
      <c r="C23" s="44">
        <v>0.72335799999999995</v>
      </c>
      <c r="D23" s="44">
        <v>0.72335799999999995</v>
      </c>
      <c r="E23" s="45">
        <v>6</v>
      </c>
    </row>
    <row r="24" spans="1:5" x14ac:dyDescent="0.2">
      <c r="A24" s="43">
        <v>0.17</v>
      </c>
      <c r="B24" s="44">
        <v>0.72335799999999995</v>
      </c>
      <c r="C24" s="44">
        <v>0.75022999999999995</v>
      </c>
      <c r="D24" s="44">
        <v>0.74381200000000003</v>
      </c>
      <c r="E24" s="45">
        <v>7</v>
      </c>
    </row>
    <row r="25" spans="1:5" x14ac:dyDescent="0.2">
      <c r="A25" s="43" t="s">
        <v>919</v>
      </c>
      <c r="B25" s="44">
        <v>0.72335799999999995</v>
      </c>
      <c r="C25" s="44">
        <v>0.72335799999999995</v>
      </c>
      <c r="D25" s="44">
        <v>0.72335799999999995</v>
      </c>
      <c r="E25" s="45">
        <v>8</v>
      </c>
    </row>
    <row r="26" spans="1:5" x14ac:dyDescent="0.2">
      <c r="A26" s="43">
        <v>0.12</v>
      </c>
      <c r="B26" s="44">
        <v>0.72335799999999995</v>
      </c>
      <c r="C26" s="44">
        <v>0.74862399999999996</v>
      </c>
      <c r="D26" s="44">
        <v>0.74260400000000004</v>
      </c>
      <c r="E26" s="45">
        <v>9</v>
      </c>
    </row>
    <row r="27" spans="1:5" x14ac:dyDescent="0.2">
      <c r="A27" s="43">
        <v>0</v>
      </c>
      <c r="B27" s="44">
        <v>0.72335799999999995</v>
      </c>
      <c r="C27" s="44">
        <v>0.74545399999999995</v>
      </c>
      <c r="D27" s="44">
        <v>0.74021400000000004</v>
      </c>
      <c r="E27" s="45">
        <v>10</v>
      </c>
    </row>
    <row r="29" spans="1:5" x14ac:dyDescent="0.2">
      <c r="A29" s="10" t="s">
        <v>922</v>
      </c>
    </row>
  </sheetData>
  <mergeCells count="2">
    <mergeCell ref="B4:D4"/>
    <mergeCell ref="B17:D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FÓRMULA</vt:lpstr>
      <vt:lpstr>Lista Interna (excluídos)</vt:lpstr>
      <vt:lpstr>Lista Interna de Preços</vt:lpstr>
      <vt:lpstr>apoio</vt:lpstr>
      <vt:lpstr>FÓRMULA!Titulos_de_impressao</vt:lpstr>
    </vt:vector>
  </TitlesOfParts>
  <Company>Merck S.A. Industrias Quimicas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WSXXXX</dc:creator>
  <cp:lastModifiedBy>Bomfim Gleudemir Camilo</cp:lastModifiedBy>
  <cp:lastPrinted>2016-03-28T19:57:20Z</cp:lastPrinted>
  <dcterms:created xsi:type="dcterms:W3CDTF">2001-05-03T16:41:34Z</dcterms:created>
  <dcterms:modified xsi:type="dcterms:W3CDTF">2019-03-29T22:38:01Z</dcterms:modified>
</cp:coreProperties>
</file>