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umento de Preço\2019\"/>
    </mc:Choice>
  </mc:AlternateContent>
  <xr:revisionPtr revIDLastSave="0" documentId="8_{92E4A33E-0DAC-41D1-8540-4960EBD08AA4}" xr6:coauthVersionLast="36" xr6:coauthVersionMax="36" xr10:uidLastSave="{00000000-0000-0000-0000-000000000000}"/>
  <bookViews>
    <workbookView xWindow="0" yWindow="0" windowWidth="15360" windowHeight="7530" tabRatio="605" xr2:uid="{00000000-000D-0000-FFFF-FFFF00000000}"/>
  </bookViews>
  <sheets>
    <sheet name="MENU" sheetId="6" r:id="rId1"/>
    <sheet name="MONITORADOS" sheetId="8" r:id="rId2"/>
    <sheet name="LIBERADOS" sheetId="10" r:id="rId3"/>
  </sheets>
  <definedNames>
    <definedName name="_xlnm._FilterDatabase" localSheetId="2" hidden="1">LIBERADOS!$A$5:$X$41</definedName>
    <definedName name="_xlnm._FilterDatabase" localSheetId="1" hidden="1">MONITORADOS!$A$4:$X$88</definedName>
    <definedName name="_xlnm.Print_Area" localSheetId="2">LIBERADOS!$A$1:$X$83</definedName>
    <definedName name="_xlnm.Print_Area" localSheetId="1">MONITORADOS!$A$1:$X$103</definedName>
    <definedName name="_xlnm.Print_Titles" localSheetId="2">LIBERADOS!$1:$5</definedName>
    <definedName name="_xlnm.Print_Titles" localSheetId="1">MONITORADOS!$1:$4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8" i="10" l="1"/>
  <c r="O9" i="8"/>
  <c r="O66" i="8"/>
  <c r="O65" i="8"/>
  <c r="O64" i="8"/>
  <c r="O57" i="8"/>
  <c r="O55" i="8"/>
  <c r="O49" i="8"/>
  <c r="O48" i="8"/>
  <c r="K45" i="8"/>
  <c r="K29" i="8"/>
  <c r="K27" i="8"/>
  <c r="O25" i="8"/>
  <c r="O24" i="8"/>
  <c r="K21" i="8"/>
  <c r="O20" i="8"/>
  <c r="K17" i="8"/>
  <c r="O7" i="8"/>
  <c r="K76" i="8"/>
  <c r="K71" i="8"/>
  <c r="K70" i="8"/>
  <c r="L76" i="8" l="1"/>
  <c r="L21" i="8"/>
  <c r="P55" i="8"/>
  <c r="P66" i="8"/>
  <c r="P9" i="8"/>
  <c r="L29" i="8"/>
  <c r="P24" i="8"/>
  <c r="P57" i="8"/>
  <c r="P48" i="8"/>
  <c r="P7" i="8"/>
  <c r="L45" i="8"/>
  <c r="L70" i="8"/>
  <c r="L17" i="8"/>
  <c r="P25" i="8"/>
  <c r="P64" i="8"/>
  <c r="L71" i="8"/>
  <c r="P20" i="8"/>
  <c r="L27" i="8"/>
  <c r="P49" i="8"/>
  <c r="P65" i="8"/>
  <c r="K24" i="8"/>
  <c r="K62" i="8"/>
  <c r="K9" i="8"/>
  <c r="O70" i="8"/>
  <c r="K57" i="8"/>
  <c r="O59" i="8"/>
  <c r="O27" i="8"/>
  <c r="K59" i="8"/>
  <c r="K55" i="8"/>
  <c r="K20" i="8"/>
  <c r="O71" i="8"/>
  <c r="K19" i="8"/>
  <c r="M71" i="8"/>
  <c r="K66" i="8"/>
  <c r="K61" i="8"/>
  <c r="K49" i="8"/>
  <c r="K25" i="8"/>
  <c r="O17" i="8"/>
  <c r="K7" i="8"/>
  <c r="K72" i="8"/>
  <c r="O72" i="8"/>
  <c r="K6" i="8"/>
  <c r="O6" i="8"/>
  <c r="K14" i="8"/>
  <c r="O14" i="8"/>
  <c r="K22" i="8"/>
  <c r="O22" i="8"/>
  <c r="K26" i="8"/>
  <c r="O26" i="8"/>
  <c r="K30" i="8"/>
  <c r="O30" i="8"/>
  <c r="K46" i="8"/>
  <c r="O56" i="8"/>
  <c r="O60" i="8"/>
  <c r="K60" i="8"/>
  <c r="O76" i="8"/>
  <c r="K56" i="8"/>
  <c r="O46" i="8"/>
  <c r="O15" i="8"/>
  <c r="K15" i="8"/>
  <c r="O23" i="8"/>
  <c r="K23" i="8"/>
  <c r="K47" i="8"/>
  <c r="K64" i="8"/>
  <c r="O61" i="8"/>
  <c r="O16" i="8"/>
  <c r="K16" i="8"/>
  <c r="K44" i="8"/>
  <c r="O44" i="8"/>
  <c r="K48" i="8"/>
  <c r="O58" i="8"/>
  <c r="K58" i="8"/>
  <c r="K65" i="8"/>
  <c r="O62" i="8"/>
  <c r="O47" i="8"/>
  <c r="O19" i="8"/>
  <c r="O45" i="8"/>
  <c r="O29" i="8"/>
  <c r="O21" i="8"/>
  <c r="M76" i="8"/>
  <c r="M70" i="8"/>
  <c r="P45" i="8" l="1"/>
  <c r="P44" i="8"/>
  <c r="P23" i="8"/>
  <c r="P56" i="8"/>
  <c r="P21" i="8"/>
  <c r="P47" i="8"/>
  <c r="P58" i="8"/>
  <c r="L16" i="8"/>
  <c r="L47" i="8"/>
  <c r="P15" i="8"/>
  <c r="L60" i="8"/>
  <c r="P30" i="8"/>
  <c r="P22" i="8"/>
  <c r="P6" i="8"/>
  <c r="L7" i="8"/>
  <c r="L61" i="8"/>
  <c r="L19" i="8"/>
  <c r="L59" i="8"/>
  <c r="L57" i="8"/>
  <c r="L9" i="8"/>
  <c r="P29" i="8"/>
  <c r="P62" i="8"/>
  <c r="L48" i="8"/>
  <c r="P16" i="8"/>
  <c r="L23" i="8"/>
  <c r="P46" i="8"/>
  <c r="P60" i="8"/>
  <c r="L30" i="8"/>
  <c r="L22" i="8"/>
  <c r="L6" i="8"/>
  <c r="P17" i="8"/>
  <c r="L66" i="8"/>
  <c r="P71" i="8"/>
  <c r="L62" i="8"/>
  <c r="N70" i="8"/>
  <c r="L65" i="8"/>
  <c r="P61" i="8"/>
  <c r="L56" i="8"/>
  <c r="P26" i="8"/>
  <c r="P14" i="8"/>
  <c r="P72" i="8"/>
  <c r="L25" i="8"/>
  <c r="N71" i="8"/>
  <c r="L20" i="8"/>
  <c r="P27" i="8"/>
  <c r="L24" i="8"/>
  <c r="N76" i="8"/>
  <c r="P19" i="8"/>
  <c r="L58" i="8"/>
  <c r="L44" i="8"/>
  <c r="L64" i="8"/>
  <c r="L15" i="8"/>
  <c r="P76" i="8"/>
  <c r="L46" i="8"/>
  <c r="L26" i="8"/>
  <c r="L14" i="8"/>
  <c r="L72" i="8"/>
  <c r="L49" i="8"/>
  <c r="L55" i="8"/>
  <c r="P59" i="8"/>
  <c r="P70" i="8"/>
  <c r="U87" i="8"/>
  <c r="U85" i="8"/>
  <c r="U83" i="8"/>
  <c r="U81" i="8"/>
  <c r="U79" i="8"/>
  <c r="U77" i="8"/>
  <c r="U74" i="8"/>
  <c r="U69" i="8"/>
  <c r="U82" i="8"/>
  <c r="U73" i="8"/>
  <c r="U84" i="8"/>
  <c r="U75" i="8"/>
  <c r="U88" i="8"/>
  <c r="U80" i="8"/>
  <c r="U68" i="8"/>
  <c r="U86" i="8"/>
  <c r="U78" i="8"/>
  <c r="M72" i="8"/>
  <c r="W28" i="10"/>
  <c r="X28" i="10" s="1"/>
  <c r="U28" i="10"/>
  <c r="O28" i="10"/>
  <c r="Q28" i="10" s="1"/>
  <c r="K28" i="10"/>
  <c r="W27" i="10"/>
  <c r="X27" i="10" s="1"/>
  <c r="U27" i="10"/>
  <c r="T27" i="10"/>
  <c r="O27" i="10"/>
  <c r="P27" i="10" s="1"/>
  <c r="K27" i="10"/>
  <c r="V1" i="10"/>
  <c r="R1" i="10"/>
  <c r="N1" i="10"/>
  <c r="K26" i="10"/>
  <c r="W26" i="10"/>
  <c r="X26" i="10" s="1"/>
  <c r="U26" i="10"/>
  <c r="T26" i="10"/>
  <c r="O26" i="10"/>
  <c r="P26" i="10" s="1"/>
  <c r="X41" i="10"/>
  <c r="W41" i="10"/>
  <c r="V41" i="10"/>
  <c r="U41" i="10"/>
  <c r="R41" i="10"/>
  <c r="Q41" i="10"/>
  <c r="P41" i="10"/>
  <c r="O41" i="10"/>
  <c r="N41" i="10"/>
  <c r="M41" i="10"/>
  <c r="L41" i="10"/>
  <c r="K41" i="10"/>
  <c r="W24" i="10"/>
  <c r="X24" i="10" s="1"/>
  <c r="U24" i="10"/>
  <c r="V24" i="10" s="1"/>
  <c r="T24" i="10"/>
  <c r="O24" i="10"/>
  <c r="P24" i="10" s="1"/>
  <c r="K24" i="10"/>
  <c r="W23" i="10"/>
  <c r="X23" i="10" s="1"/>
  <c r="U23" i="10"/>
  <c r="V23" i="10" s="1"/>
  <c r="T23" i="10"/>
  <c r="O23" i="10"/>
  <c r="P23" i="10" s="1"/>
  <c r="K23" i="10"/>
  <c r="W22" i="10"/>
  <c r="X22" i="10" s="1"/>
  <c r="U22" i="10"/>
  <c r="V22" i="10" s="1"/>
  <c r="T22" i="10"/>
  <c r="O22" i="10"/>
  <c r="Q22" i="10" s="1"/>
  <c r="R22" i="10" s="1"/>
  <c r="K22" i="10"/>
  <c r="W21" i="10"/>
  <c r="X21" i="10" s="1"/>
  <c r="U21" i="10"/>
  <c r="V21" i="10" s="1"/>
  <c r="T21" i="10"/>
  <c r="O21" i="10"/>
  <c r="K21" i="10"/>
  <c r="W20" i="10"/>
  <c r="X20" i="10" s="1"/>
  <c r="U20" i="10"/>
  <c r="V20" i="10" s="1"/>
  <c r="T20" i="10"/>
  <c r="O20" i="10"/>
  <c r="P20" i="10" s="1"/>
  <c r="K20" i="10"/>
  <c r="W19" i="10"/>
  <c r="X19" i="10" s="1"/>
  <c r="U19" i="10"/>
  <c r="V19" i="10" s="1"/>
  <c r="T19" i="10"/>
  <c r="O19" i="10"/>
  <c r="P19" i="10" s="1"/>
  <c r="K19" i="10"/>
  <c r="W18" i="10"/>
  <c r="X18" i="10" s="1"/>
  <c r="U18" i="10"/>
  <c r="V18" i="10" s="1"/>
  <c r="T18" i="10"/>
  <c r="O18" i="10"/>
  <c r="Q18" i="10" s="1"/>
  <c r="R18" i="10" s="1"/>
  <c r="K18" i="10"/>
  <c r="W17" i="10"/>
  <c r="X17" i="10" s="1"/>
  <c r="U17" i="10"/>
  <c r="V17" i="10" s="1"/>
  <c r="T17" i="10"/>
  <c r="O17" i="10"/>
  <c r="K17" i="10"/>
  <c r="W16" i="10"/>
  <c r="X16" i="10" s="1"/>
  <c r="U16" i="10"/>
  <c r="V16" i="10" s="1"/>
  <c r="T16" i="10"/>
  <c r="O16" i="10"/>
  <c r="P16" i="10" s="1"/>
  <c r="K16" i="10"/>
  <c r="W15" i="10"/>
  <c r="X15" i="10" s="1"/>
  <c r="U15" i="10"/>
  <c r="V15" i="10" s="1"/>
  <c r="T15" i="10"/>
  <c r="O15" i="10"/>
  <c r="P15" i="10" s="1"/>
  <c r="K15" i="10"/>
  <c r="W14" i="10"/>
  <c r="X14" i="10" s="1"/>
  <c r="U14" i="10"/>
  <c r="V14" i="10" s="1"/>
  <c r="T14" i="10"/>
  <c r="O14" i="10"/>
  <c r="K14" i="10"/>
  <c r="W13" i="10"/>
  <c r="X13" i="10" s="1"/>
  <c r="U13" i="10"/>
  <c r="V13" i="10" s="1"/>
  <c r="T13" i="10"/>
  <c r="O13" i="10"/>
  <c r="Q13" i="10" s="1"/>
  <c r="R13" i="10" s="1"/>
  <c r="K13" i="10"/>
  <c r="W12" i="10"/>
  <c r="X12" i="10" s="1"/>
  <c r="U12" i="10"/>
  <c r="V12" i="10" s="1"/>
  <c r="T12" i="10"/>
  <c r="O12" i="10"/>
  <c r="Q12" i="10" s="1"/>
  <c r="R12" i="10" s="1"/>
  <c r="K12" i="10"/>
  <c r="W11" i="10"/>
  <c r="X11" i="10" s="1"/>
  <c r="U11" i="10"/>
  <c r="V11" i="10" s="1"/>
  <c r="T11" i="10"/>
  <c r="O11" i="10"/>
  <c r="P11" i="10" s="1"/>
  <c r="K11" i="10"/>
  <c r="W10" i="10"/>
  <c r="X10" i="10" s="1"/>
  <c r="U10" i="10"/>
  <c r="V10" i="10" s="1"/>
  <c r="T10" i="10"/>
  <c r="O10" i="10"/>
  <c r="K10" i="10"/>
  <c r="W9" i="10"/>
  <c r="X9" i="10" s="1"/>
  <c r="U9" i="10"/>
  <c r="V9" i="10" s="1"/>
  <c r="T9" i="10"/>
  <c r="O9" i="10"/>
  <c r="Q9" i="10" s="1"/>
  <c r="R9" i="10" s="1"/>
  <c r="K9" i="10"/>
  <c r="W8" i="10"/>
  <c r="X8" i="10" s="1"/>
  <c r="U8" i="10"/>
  <c r="V8" i="10" s="1"/>
  <c r="T8" i="10"/>
  <c r="O8" i="10"/>
  <c r="P8" i="10" s="1"/>
  <c r="K8" i="10"/>
  <c r="W7" i="10"/>
  <c r="X7" i="10" s="1"/>
  <c r="U7" i="10"/>
  <c r="V7" i="10" s="1"/>
  <c r="T7" i="10"/>
  <c r="O7" i="10"/>
  <c r="P7" i="10" s="1"/>
  <c r="K7" i="10"/>
  <c r="Q88" i="8"/>
  <c r="Q86" i="8"/>
  <c r="Q80" i="8"/>
  <c r="W76" i="8"/>
  <c r="U76" i="8"/>
  <c r="T76" i="8"/>
  <c r="W72" i="8"/>
  <c r="U72" i="8"/>
  <c r="T72" i="8"/>
  <c r="Q72" i="8"/>
  <c r="W71" i="8"/>
  <c r="U71" i="8"/>
  <c r="T71" i="8"/>
  <c r="W70" i="8"/>
  <c r="U70" i="8"/>
  <c r="T70" i="8"/>
  <c r="Q70" i="8"/>
  <c r="W66" i="8"/>
  <c r="T66" i="8"/>
  <c r="W65" i="8"/>
  <c r="T65" i="8"/>
  <c r="W64" i="8"/>
  <c r="T64" i="8"/>
  <c r="W62" i="8"/>
  <c r="T62" i="8"/>
  <c r="W61" i="8"/>
  <c r="T61" i="8"/>
  <c r="W60" i="8"/>
  <c r="T60" i="8"/>
  <c r="W59" i="8"/>
  <c r="T59" i="8"/>
  <c r="W58" i="8"/>
  <c r="T58" i="8"/>
  <c r="W57" i="8"/>
  <c r="T57" i="8"/>
  <c r="W56" i="8"/>
  <c r="T56" i="8"/>
  <c r="W55" i="8"/>
  <c r="T55" i="8"/>
  <c r="W49" i="8"/>
  <c r="T49" i="8"/>
  <c r="W48" i="8"/>
  <c r="T48" i="8"/>
  <c r="W47" i="8"/>
  <c r="T47" i="8"/>
  <c r="W46" i="8"/>
  <c r="T46" i="8"/>
  <c r="W45" i="8"/>
  <c r="T45" i="8"/>
  <c r="W44" i="8"/>
  <c r="T44" i="8"/>
  <c r="W30" i="8"/>
  <c r="T30" i="8"/>
  <c r="W29" i="8"/>
  <c r="T29" i="8"/>
  <c r="W27" i="8"/>
  <c r="T27" i="8"/>
  <c r="W26" i="8"/>
  <c r="T26" i="8"/>
  <c r="W25" i="8"/>
  <c r="T25" i="8"/>
  <c r="W24" i="8"/>
  <c r="T24" i="8"/>
  <c r="W23" i="8"/>
  <c r="T23" i="8"/>
  <c r="W22" i="8"/>
  <c r="T22" i="8"/>
  <c r="W21" i="8"/>
  <c r="T21" i="8"/>
  <c r="W20" i="8"/>
  <c r="T20" i="8"/>
  <c r="W19" i="8"/>
  <c r="T19" i="8"/>
  <c r="W17" i="8"/>
  <c r="T17" i="8"/>
  <c r="W16" i="8"/>
  <c r="T16" i="8"/>
  <c r="W15" i="8"/>
  <c r="T15" i="8"/>
  <c r="W14" i="8"/>
  <c r="T14" i="8"/>
  <c r="W9" i="8"/>
  <c r="T9" i="8"/>
  <c r="W7" i="8"/>
  <c r="T7" i="8"/>
  <c r="V26" i="10" l="1"/>
  <c r="R28" i="10"/>
  <c r="V27" i="10"/>
  <c r="X7" i="8"/>
  <c r="X16" i="8"/>
  <c r="X21" i="8"/>
  <c r="X25" i="8"/>
  <c r="X30" i="8"/>
  <c r="X49" i="8"/>
  <c r="X58" i="8"/>
  <c r="X60" i="8"/>
  <c r="X65" i="8"/>
  <c r="V71" i="8"/>
  <c r="V72" i="8"/>
  <c r="V80" i="8"/>
  <c r="V77" i="8"/>
  <c r="V70" i="8"/>
  <c r="X72" i="8"/>
  <c r="V82" i="8"/>
  <c r="X9" i="8"/>
  <c r="X15" i="8"/>
  <c r="X17" i="8"/>
  <c r="X20" i="8"/>
  <c r="X22" i="8"/>
  <c r="X24" i="8"/>
  <c r="X26" i="8"/>
  <c r="X29" i="8"/>
  <c r="X44" i="8"/>
  <c r="X46" i="8"/>
  <c r="X48" i="8"/>
  <c r="X55" i="8"/>
  <c r="X57" i="8"/>
  <c r="X59" i="8"/>
  <c r="X61" i="8"/>
  <c r="X64" i="8"/>
  <c r="X66" i="8"/>
  <c r="X70" i="8"/>
  <c r="R72" i="8"/>
  <c r="R86" i="8"/>
  <c r="V86" i="8"/>
  <c r="V75" i="8"/>
  <c r="V69" i="8"/>
  <c r="V81" i="8"/>
  <c r="X14" i="8"/>
  <c r="X19" i="8"/>
  <c r="X23" i="8"/>
  <c r="X27" i="8"/>
  <c r="X45" i="8"/>
  <c r="X47" i="8"/>
  <c r="X56" i="8"/>
  <c r="X62" i="8"/>
  <c r="X76" i="8"/>
  <c r="N72" i="8"/>
  <c r="V73" i="8"/>
  <c r="V85" i="8"/>
  <c r="X71" i="8"/>
  <c r="R80" i="8"/>
  <c r="V78" i="8"/>
  <c r="V88" i="8"/>
  <c r="V79" i="8"/>
  <c r="V87" i="8"/>
  <c r="R70" i="8"/>
  <c r="V76" i="8"/>
  <c r="R88" i="8"/>
  <c r="V68" i="8"/>
  <c r="V84" i="8"/>
  <c r="V74" i="8"/>
  <c r="V83" i="8"/>
  <c r="L28" i="10"/>
  <c r="M26" i="10"/>
  <c r="N26" i="10" s="1"/>
  <c r="L27" i="10"/>
  <c r="M8" i="10"/>
  <c r="N8" i="10" s="1"/>
  <c r="L11" i="10"/>
  <c r="L15" i="10"/>
  <c r="L19" i="10"/>
  <c r="L23" i="10"/>
  <c r="L12" i="10"/>
  <c r="M16" i="10"/>
  <c r="N16" i="10" s="1"/>
  <c r="M20" i="10"/>
  <c r="N20" i="10" s="1"/>
  <c r="M23" i="10"/>
  <c r="N23" i="10" s="1"/>
  <c r="Q8" i="10"/>
  <c r="R8" i="10" s="1"/>
  <c r="M9" i="10"/>
  <c r="N9" i="10" s="1"/>
  <c r="M13" i="10"/>
  <c r="N13" i="10" s="1"/>
  <c r="M24" i="10"/>
  <c r="N24" i="10" s="1"/>
  <c r="L7" i="10"/>
  <c r="M18" i="10"/>
  <c r="N18" i="10" s="1"/>
  <c r="M22" i="10"/>
  <c r="N22" i="10" s="1"/>
  <c r="M27" i="10"/>
  <c r="N27" i="10" s="1"/>
  <c r="M19" i="10"/>
  <c r="N19" i="10" s="1"/>
  <c r="M12" i="10"/>
  <c r="N12" i="10" s="1"/>
  <c r="M15" i="10"/>
  <c r="N15" i="10" s="1"/>
  <c r="M7" i="10"/>
  <c r="N7" i="10" s="1"/>
  <c r="L13" i="10"/>
  <c r="Q20" i="10"/>
  <c r="R20" i="10" s="1"/>
  <c r="L16" i="10"/>
  <c r="L20" i="10"/>
  <c r="L24" i="10"/>
  <c r="Q11" i="10"/>
  <c r="R11" i="10" s="1"/>
  <c r="Q16" i="10"/>
  <c r="R16" i="10" s="1"/>
  <c r="Q24" i="10"/>
  <c r="R24" i="10" s="1"/>
  <c r="Q78" i="8"/>
  <c r="Q68" i="8"/>
  <c r="Q77" i="8"/>
  <c r="Q27" i="10"/>
  <c r="R27" i="10" s="1"/>
  <c r="V28" i="10"/>
  <c r="M28" i="10"/>
  <c r="N28" i="10" s="1"/>
  <c r="P28" i="10"/>
  <c r="L26" i="10"/>
  <c r="Q26" i="10"/>
  <c r="R26" i="10" s="1"/>
  <c r="L8" i="10"/>
  <c r="Q7" i="10"/>
  <c r="R7" i="10" s="1"/>
  <c r="L9" i="10"/>
  <c r="M11" i="10"/>
  <c r="N11" i="10" s="1"/>
  <c r="P12" i="10"/>
  <c r="Q15" i="10"/>
  <c r="R15" i="10" s="1"/>
  <c r="Q19" i="10"/>
  <c r="R19" i="10" s="1"/>
  <c r="Q23" i="10"/>
  <c r="R23" i="10" s="1"/>
  <c r="M17" i="10"/>
  <c r="N17" i="10" s="1"/>
  <c r="L17" i="10"/>
  <c r="Q10" i="10"/>
  <c r="R10" i="10" s="1"/>
  <c r="P10" i="10"/>
  <c r="Q14" i="10"/>
  <c r="R14" i="10" s="1"/>
  <c r="P14" i="10"/>
  <c r="Q17" i="10"/>
  <c r="R17" i="10" s="1"/>
  <c r="P17" i="10"/>
  <c r="P9" i="10"/>
  <c r="P13" i="10"/>
  <c r="M21" i="10"/>
  <c r="N21" i="10" s="1"/>
  <c r="L21" i="10"/>
  <c r="M10" i="10"/>
  <c r="N10" i="10" s="1"/>
  <c r="L10" i="10"/>
  <c r="M14" i="10"/>
  <c r="N14" i="10" s="1"/>
  <c r="L14" i="10"/>
  <c r="Q21" i="10"/>
  <c r="R21" i="10" s="1"/>
  <c r="P21" i="10"/>
  <c r="L18" i="10"/>
  <c r="P18" i="10"/>
  <c r="L22" i="10"/>
  <c r="P22" i="10"/>
  <c r="Q84" i="8"/>
  <c r="Q74" i="8"/>
  <c r="Q69" i="8"/>
  <c r="Q76" i="8"/>
  <c r="Q85" i="8"/>
  <c r="Q82" i="8"/>
  <c r="Q73" i="8"/>
  <c r="Q81" i="8"/>
  <c r="Q71" i="8"/>
  <c r="Q75" i="8"/>
  <c r="Q79" i="8"/>
  <c r="Q83" i="8"/>
  <c r="Q87" i="8"/>
  <c r="T6" i="8"/>
  <c r="W6" i="8"/>
  <c r="U1" i="8"/>
  <c r="U39" i="8" s="1"/>
  <c r="Q1" i="8"/>
  <c r="Q39" i="8" s="1"/>
  <c r="M1" i="8"/>
  <c r="R81" i="8" l="1"/>
  <c r="X6" i="8"/>
  <c r="R73" i="8"/>
  <c r="R75" i="8"/>
  <c r="R82" i="8"/>
  <c r="R74" i="8"/>
  <c r="R77" i="8"/>
  <c r="V39" i="8"/>
  <c r="R83" i="8"/>
  <c r="R76" i="8"/>
  <c r="R78" i="8"/>
  <c r="R79" i="8"/>
  <c r="R69" i="8"/>
  <c r="R39" i="8"/>
  <c r="R87" i="8"/>
  <c r="R71" i="8"/>
  <c r="R85" i="8"/>
  <c r="R84" i="8"/>
  <c r="R68" i="8"/>
  <c r="M65" i="8"/>
  <c r="M58" i="8"/>
  <c r="M19" i="8"/>
  <c r="M62" i="8"/>
  <c r="M61" i="8"/>
  <c r="M15" i="8"/>
  <c r="M59" i="8"/>
  <c r="M25" i="8"/>
  <c r="M6" i="8"/>
  <c r="M14" i="8"/>
  <c r="M26" i="8"/>
  <c r="M56" i="8"/>
  <c r="M16" i="8"/>
  <c r="M21" i="8"/>
  <c r="M47" i="8"/>
  <c r="M23" i="8"/>
  <c r="M44" i="8"/>
  <c r="M55" i="8"/>
  <c r="M20" i="8"/>
  <c r="M45" i="8"/>
  <c r="M66" i="8"/>
  <c r="M46" i="8"/>
  <c r="M24" i="8"/>
  <c r="M27" i="8"/>
  <c r="M7" i="8"/>
  <c r="M57" i="8"/>
  <c r="M30" i="8"/>
  <c r="M22" i="8"/>
  <c r="M29" i="8"/>
  <c r="M60" i="8"/>
  <c r="M17" i="8"/>
  <c r="M9" i="8"/>
  <c r="M49" i="8"/>
  <c r="M64" i="8"/>
  <c r="M48" i="8"/>
  <c r="Q63" i="8"/>
  <c r="U63" i="8"/>
  <c r="U6" i="8"/>
  <c r="Q59" i="8"/>
  <c r="Q58" i="8"/>
  <c r="Q53" i="8"/>
  <c r="Q52" i="8"/>
  <c r="Q48" i="8"/>
  <c r="Q44" i="8"/>
  <c r="Q42" i="8"/>
  <c r="Q35" i="8"/>
  <c r="Q30" i="8"/>
  <c r="Q25" i="8"/>
  <c r="Q24" i="8"/>
  <c r="Q19" i="8"/>
  <c r="Q15" i="8"/>
  <c r="Q11" i="8"/>
  <c r="Q60" i="8"/>
  <c r="Q55" i="8"/>
  <c r="Q54" i="8"/>
  <c r="Q49" i="8"/>
  <c r="Q45" i="8"/>
  <c r="Q43" i="8"/>
  <c r="Q65" i="8"/>
  <c r="Q46" i="8"/>
  <c r="Q32" i="8"/>
  <c r="Q18" i="8"/>
  <c r="Q16" i="8"/>
  <c r="Q8" i="8"/>
  <c r="Q64" i="8"/>
  <c r="Q51" i="8"/>
  <c r="Q41" i="8"/>
  <c r="Q38" i="8"/>
  <c r="Q36" i="8"/>
  <c r="Q34" i="8"/>
  <c r="Q27" i="8"/>
  <c r="Q21" i="8"/>
  <c r="Q14" i="8"/>
  <c r="Q12" i="8"/>
  <c r="Q62" i="8"/>
  <c r="Q57" i="8"/>
  <c r="Q50" i="8"/>
  <c r="Q40" i="8"/>
  <c r="Q33" i="8"/>
  <c r="Q31" i="8"/>
  <c r="Q17" i="8"/>
  <c r="Q10" i="8"/>
  <c r="Q66" i="8"/>
  <c r="Q26" i="8"/>
  <c r="Q23" i="8"/>
  <c r="Q56" i="8"/>
  <c r="Q22" i="8"/>
  <c r="Q7" i="8"/>
  <c r="Q61" i="8"/>
  <c r="Q47" i="8"/>
  <c r="Q37" i="8"/>
  <c r="Q29" i="8"/>
  <c r="Q20" i="8"/>
  <c r="Q13" i="8"/>
  <c r="Q9" i="8"/>
  <c r="Q28" i="8"/>
  <c r="U64" i="8"/>
  <c r="U61" i="8"/>
  <c r="U56" i="8"/>
  <c r="U50" i="8"/>
  <c r="U46" i="8"/>
  <c r="U40" i="8"/>
  <c r="U33" i="8"/>
  <c r="U32" i="8"/>
  <c r="U27" i="8"/>
  <c r="U21" i="8"/>
  <c r="U17" i="8"/>
  <c r="U13" i="8"/>
  <c r="U8" i="8"/>
  <c r="U7" i="8"/>
  <c r="U66" i="8"/>
  <c r="U65" i="8"/>
  <c r="U62" i="8"/>
  <c r="U57" i="8"/>
  <c r="U51" i="8"/>
  <c r="U47" i="8"/>
  <c r="U41" i="8"/>
  <c r="U38" i="8"/>
  <c r="U37" i="8"/>
  <c r="U36" i="8"/>
  <c r="U35" i="8"/>
  <c r="U34" i="8"/>
  <c r="U48" i="8"/>
  <c r="U45" i="8"/>
  <c r="U43" i="8"/>
  <c r="U31" i="8"/>
  <c r="U25" i="8"/>
  <c r="U19" i="8"/>
  <c r="U10" i="8"/>
  <c r="U9" i="8"/>
  <c r="U59" i="8"/>
  <c r="U54" i="8"/>
  <c r="U29" i="8"/>
  <c r="U28" i="8"/>
  <c r="U26" i="8"/>
  <c r="U23" i="8"/>
  <c r="U22" i="8"/>
  <c r="U20" i="8"/>
  <c r="U15" i="8"/>
  <c r="U52" i="8"/>
  <c r="U49" i="8"/>
  <c r="U44" i="8"/>
  <c r="U42" i="8"/>
  <c r="U18" i="8"/>
  <c r="U16" i="8"/>
  <c r="U11" i="8"/>
  <c r="U30" i="8"/>
  <c r="U55" i="8"/>
  <c r="U60" i="8"/>
  <c r="U53" i="8"/>
  <c r="U24" i="8"/>
  <c r="U12" i="8"/>
  <c r="U58" i="8"/>
  <c r="U14" i="8"/>
  <c r="Q6" i="8"/>
  <c r="A1" i="10"/>
  <c r="A4" i="10"/>
  <c r="V14" i="8" l="1"/>
  <c r="V11" i="8"/>
  <c r="V20" i="8"/>
  <c r="V9" i="8"/>
  <c r="V34" i="8"/>
  <c r="V57" i="8"/>
  <c r="V21" i="8"/>
  <c r="V61" i="8"/>
  <c r="R13" i="8"/>
  <c r="R56" i="8"/>
  <c r="R40" i="8"/>
  <c r="R34" i="8"/>
  <c r="R18" i="8"/>
  <c r="R43" i="8"/>
  <c r="R19" i="8"/>
  <c r="R52" i="8"/>
  <c r="N64" i="8"/>
  <c r="N57" i="8"/>
  <c r="N21" i="8"/>
  <c r="V12" i="8"/>
  <c r="V55" i="8"/>
  <c r="V18" i="8"/>
  <c r="V52" i="8"/>
  <c r="V23" i="8"/>
  <c r="V54" i="8"/>
  <c r="V19" i="8"/>
  <c r="V45" i="8"/>
  <c r="V36" i="8"/>
  <c r="V47" i="8"/>
  <c r="V65" i="8"/>
  <c r="V13" i="8"/>
  <c r="V32" i="8"/>
  <c r="V50" i="8"/>
  <c r="R28" i="8"/>
  <c r="R29" i="8"/>
  <c r="R7" i="8"/>
  <c r="R26" i="8"/>
  <c r="R31" i="8"/>
  <c r="R57" i="8"/>
  <c r="R21" i="8"/>
  <c r="R38" i="8"/>
  <c r="R8" i="8"/>
  <c r="R46" i="8"/>
  <c r="R49" i="8"/>
  <c r="R11" i="8"/>
  <c r="R25" i="8"/>
  <c r="R44" i="8"/>
  <c r="R58" i="8"/>
  <c r="R63" i="8"/>
  <c r="N9" i="8"/>
  <c r="N22" i="8"/>
  <c r="N27" i="8"/>
  <c r="N45" i="8"/>
  <c r="N23" i="8"/>
  <c r="N56" i="8"/>
  <c r="N25" i="8"/>
  <c r="N62" i="8"/>
  <c r="R6" i="8"/>
  <c r="V24" i="8"/>
  <c r="V30" i="8"/>
  <c r="V42" i="8"/>
  <c r="V15" i="8"/>
  <c r="V26" i="8"/>
  <c r="V59" i="8"/>
  <c r="V25" i="8"/>
  <c r="V48" i="8"/>
  <c r="V37" i="8"/>
  <c r="V51" i="8"/>
  <c r="V66" i="8"/>
  <c r="V17" i="8"/>
  <c r="V33" i="8"/>
  <c r="V56" i="8"/>
  <c r="R9" i="8"/>
  <c r="R37" i="8"/>
  <c r="R22" i="8"/>
  <c r="R66" i="8"/>
  <c r="R33" i="8"/>
  <c r="R62" i="8"/>
  <c r="R27" i="8"/>
  <c r="R41" i="8"/>
  <c r="R16" i="8"/>
  <c r="R65" i="8"/>
  <c r="R54" i="8"/>
  <c r="R15" i="8"/>
  <c r="R30" i="8"/>
  <c r="R48" i="8"/>
  <c r="R59" i="8"/>
  <c r="N48" i="8"/>
  <c r="N17" i="8"/>
  <c r="N30" i="8"/>
  <c r="N24" i="8"/>
  <c r="N20" i="8"/>
  <c r="N47" i="8"/>
  <c r="N26" i="8"/>
  <c r="N59" i="8"/>
  <c r="N19" i="8"/>
  <c r="V53" i="8"/>
  <c r="V44" i="8"/>
  <c r="V28" i="8"/>
  <c r="V31" i="8"/>
  <c r="V38" i="8"/>
  <c r="V7" i="8"/>
  <c r="V40" i="8"/>
  <c r="R47" i="8"/>
  <c r="R10" i="8"/>
  <c r="R12" i="8"/>
  <c r="R51" i="8"/>
  <c r="R55" i="8"/>
  <c r="R35" i="8"/>
  <c r="V6" i="8"/>
  <c r="N60" i="8"/>
  <c r="N46" i="8"/>
  <c r="N55" i="8"/>
  <c r="N14" i="8"/>
  <c r="N15" i="8"/>
  <c r="N58" i="8"/>
  <c r="V58" i="8"/>
  <c r="V60" i="8"/>
  <c r="V16" i="8"/>
  <c r="V49" i="8"/>
  <c r="V22" i="8"/>
  <c r="V29" i="8"/>
  <c r="V10" i="8"/>
  <c r="V43" i="8"/>
  <c r="V35" i="8"/>
  <c r="V41" i="8"/>
  <c r="V62" i="8"/>
  <c r="V8" i="8"/>
  <c r="V27" i="8"/>
  <c r="V46" i="8"/>
  <c r="V64" i="8"/>
  <c r="R20" i="8"/>
  <c r="R61" i="8"/>
  <c r="R23" i="8"/>
  <c r="R17" i="8"/>
  <c r="R50" i="8"/>
  <c r="R14" i="8"/>
  <c r="R36" i="8"/>
  <c r="R64" i="8"/>
  <c r="R32" i="8"/>
  <c r="R45" i="8"/>
  <c r="R60" i="8"/>
  <c r="R24" i="8"/>
  <c r="R42" i="8"/>
  <c r="R53" i="8"/>
  <c r="V63" i="8"/>
  <c r="N49" i="8"/>
  <c r="N29" i="8"/>
  <c r="N7" i="8"/>
  <c r="N66" i="8"/>
  <c r="N44" i="8"/>
  <c r="N16" i="8"/>
  <c r="N6" i="8"/>
  <c r="N61" i="8"/>
  <c r="N65" i="8"/>
</calcChain>
</file>

<file path=xl/sharedStrings.xml><?xml version="1.0" encoding="utf-8"?>
<sst xmlns="http://schemas.openxmlformats.org/spreadsheetml/2006/main" count="731" uniqueCount="265">
  <si>
    <t>PRODUTO</t>
  </si>
  <si>
    <t>APRESENTAÇÃO</t>
  </si>
  <si>
    <t>ICMS 17%</t>
  </si>
  <si>
    <t>ICMS 18%</t>
  </si>
  <si>
    <t>PF</t>
  </si>
  <si>
    <t>PMC</t>
  </si>
  <si>
    <t>ALENDIL</t>
  </si>
  <si>
    <t>REDUCLIM</t>
  </si>
  <si>
    <t>2,5MG CX C/84</t>
  </si>
  <si>
    <t>DIRETOR PRESIDENTE</t>
  </si>
  <si>
    <t>ANNITA</t>
  </si>
  <si>
    <t>20MG/1ML SUSP 45ML</t>
  </si>
  <si>
    <t>20MG/1ML SUSP 100ML</t>
  </si>
  <si>
    <t>PRINCIPIO
ATIVO</t>
  </si>
  <si>
    <t>ADOLESS</t>
  </si>
  <si>
    <t>COMP. CX.C/28 COMP. REV.</t>
  </si>
  <si>
    <t>COMP.  70MG CX. C/4</t>
  </si>
  <si>
    <t>COMP.  70MG CX. C/8</t>
  </si>
  <si>
    <t>GINESSE</t>
  </si>
  <si>
    <t>COMP. CX. C/21 REV.</t>
  </si>
  <si>
    <t>GLIMEPIL</t>
  </si>
  <si>
    <t>COMP. 1MG CX.C/30</t>
  </si>
  <si>
    <t>COMP. 2MG CX.C/30</t>
  </si>
  <si>
    <t>COMP. 4MG CX.C/30</t>
  </si>
  <si>
    <t>COMP. 6MG CX.C/30</t>
  </si>
  <si>
    <t>INICOX</t>
  </si>
  <si>
    <t>MATERFOLIC</t>
  </si>
  <si>
    <t>COMP. 5MG CX.C/30</t>
  </si>
  <si>
    <t>ABRILAR</t>
  </si>
  <si>
    <t>XAROPE FR C/100ML</t>
  </si>
  <si>
    <t>ACTIFEDRIN</t>
  </si>
  <si>
    <t>ALENDIL CALCIO</t>
  </si>
  <si>
    <t>4 COMP ALENDRONATO/ 60 COMP, CÁLCIO + VIT D</t>
  </si>
  <si>
    <t>COLPISTAR</t>
  </si>
  <si>
    <t>CREME BISN C/40G + 10 APL. VAG.</t>
  </si>
  <si>
    <t>DARAPRIM</t>
  </si>
  <si>
    <t>DOLAMIN</t>
  </si>
  <si>
    <t>125MG C/16 COMP REV</t>
  </si>
  <si>
    <t>DOLAMIN FLEX</t>
  </si>
  <si>
    <t>125 MG + 5,0 MG COM REV CT BL AL PLAS INC X 15</t>
  </si>
  <si>
    <t>ETHAMOLIN</t>
  </si>
  <si>
    <t>50MG/ML SOL INJ  CX. C/ 6 AMP.</t>
  </si>
  <si>
    <t>GYNOMAX</t>
  </si>
  <si>
    <t>CREME BISN C/35G+7APLIC VAG</t>
  </si>
  <si>
    <t>GYNOPAC</t>
  </si>
  <si>
    <t>CREME BISN C/ 35G+7APLIC VAG+2 COMP. 1000MG</t>
  </si>
  <si>
    <t>CREME BISN C/ 35G+7APLIC VAG+4 COMP. 1000MG</t>
  </si>
  <si>
    <t>LIDOSPORIN</t>
  </si>
  <si>
    <t>SOL OTO FR C/10ML</t>
  </si>
  <si>
    <t>MAREVAN</t>
  </si>
  <si>
    <t>NUTRICAL D</t>
  </si>
  <si>
    <t>OTO BETNOVATE</t>
  </si>
  <si>
    <t>OTOSPORIN</t>
  </si>
  <si>
    <t>SOL. OTO. FR. C/10ML</t>
  </si>
  <si>
    <t>OTOCIRIAX</t>
  </si>
  <si>
    <t>SUSP. OTO. FR.C/5ML</t>
  </si>
  <si>
    <t>ULTRAFER</t>
  </si>
  <si>
    <t>UMCKAN</t>
  </si>
  <si>
    <t>4 COMP ALENDRONATO/ 30 COMP, CÁLCIO + VIT D</t>
  </si>
  <si>
    <t>SOL 825MG 20ML</t>
  </si>
  <si>
    <t>SOL 825MG 50ML</t>
  </si>
  <si>
    <t xml:space="preserve">DP COMP 15MG CX.C/5 </t>
  </si>
  <si>
    <t>XAROPE FR C/200ML</t>
  </si>
  <si>
    <t>5MG COMP. 1 BL . C/10</t>
  </si>
  <si>
    <t>7,5MG COMP. 3 BL . C/10</t>
  </si>
  <si>
    <t>2,5MG COMP. 2 BL . C/30</t>
  </si>
  <si>
    <t>1,25MG CX.C/35 COMP</t>
  </si>
  <si>
    <t>2,5MG CX.C/35 COMP</t>
  </si>
  <si>
    <t>MARESIS</t>
  </si>
  <si>
    <t>SOL SPRAY 100ML</t>
  </si>
  <si>
    <t>PROMENSIL</t>
  </si>
  <si>
    <t>100MG COM REV CT PL AL PLAS INC X 30</t>
  </si>
  <si>
    <t>TRIFOLIUM PRATENSE L.</t>
  </si>
  <si>
    <t>LISTA</t>
  </si>
  <si>
    <t>POSITIVA</t>
  </si>
  <si>
    <t>NEUTRA</t>
  </si>
  <si>
    <t>FLEBON</t>
  </si>
  <si>
    <t>50MG 30 COMP</t>
  </si>
  <si>
    <t>10 MG COM CT BL AL PLAS INC X 50</t>
  </si>
  <si>
    <t>SUSTRATE</t>
  </si>
  <si>
    <t>100 MG COM REV CT BL AL PLAS INC X 30</t>
  </si>
  <si>
    <t>5 MG COM CT BL AL PVC X 150</t>
  </si>
  <si>
    <t>5 MG COM CT BL AL PLAS INC X 30</t>
  </si>
  <si>
    <t>SIMBIOFLORA</t>
  </si>
  <si>
    <t>15 SACHES C/ 6G</t>
  </si>
  <si>
    <t>PROBIATOP</t>
  </si>
  <si>
    <t>30 SACHES C/ 1G</t>
  </si>
  <si>
    <t>FITOCOR</t>
  </si>
  <si>
    <t>60 CAPS</t>
  </si>
  <si>
    <t>CARTIGEN C</t>
  </si>
  <si>
    <t>30 SACHES</t>
  </si>
  <si>
    <t>NEGATIVA</t>
  </si>
  <si>
    <t>FERNANDO ITZAINA</t>
  </si>
  <si>
    <t>CLASSIFICAÇÃO
FISCAL</t>
  </si>
  <si>
    <t>REGISTRO
ANVISA</t>
  </si>
  <si>
    <t>CÓDIGO
SAP</t>
  </si>
  <si>
    <t>FLETOP</t>
  </si>
  <si>
    <t>NEGATIVA COSM</t>
  </si>
  <si>
    <t>LOÇÃO 200ML</t>
  </si>
  <si>
    <t>PSug</t>
  </si>
  <si>
    <t>N/A</t>
  </si>
  <si>
    <t>LACTOFOS</t>
  </si>
  <si>
    <t xml:space="preserve">25 MG C/30 COMP </t>
  </si>
  <si>
    <t>HIDRAFEMME</t>
  </si>
  <si>
    <t>ICMS 17,5%</t>
  </si>
  <si>
    <t>ICMS 20%</t>
  </si>
  <si>
    <t>MEDICAMENTOS - LISTA POSITIVA</t>
  </si>
  <si>
    <t>MEDICAMENTOS - LISTA NEGATIVA</t>
  </si>
  <si>
    <t>NOTIFICAÇÃO SIMPLIFICADA</t>
  </si>
  <si>
    <t>MEDICAMENTOS NÃO MONITORADOS - LISTA NEGATIVA</t>
  </si>
  <si>
    <t>ALIMENTOS - LISTA NEUTRA</t>
  </si>
  <si>
    <t>PRODUTOS PARA SAÚDE (CORRELATOS) - LISTA NEUTRA</t>
  </si>
  <si>
    <t>GGREM</t>
  </si>
  <si>
    <t>EAN</t>
  </si>
  <si>
    <t>COSMÉTICOS - LISTA NEGATIVA COSMÉTICO</t>
  </si>
  <si>
    <t>RDC 27/2010</t>
  </si>
  <si>
    <t>ICMS 17,5% ALC</t>
  </si>
  <si>
    <t>ICMS 17% ALC</t>
  </si>
  <si>
    <t>ICMS 18% ALC</t>
  </si>
  <si>
    <t>AR SOL SPRAY 100 ML</t>
  </si>
  <si>
    <t>BABY SOL SPRAY FR 100ML</t>
  </si>
  <si>
    <t>15 SACHES COM 1G</t>
  </si>
  <si>
    <t>COMP. CX. 3 BL. C/28 COMP. REV.</t>
  </si>
  <si>
    <t>JATO FORTE SPRAY 150 ML</t>
  </si>
  <si>
    <t>JATO FORTE SPRAY 100 ML</t>
  </si>
  <si>
    <t>1039001820037</t>
  </si>
  <si>
    <t>FLEDOID</t>
  </si>
  <si>
    <t>3 MG/G GEL CT BG AL X 40 G </t>
  </si>
  <si>
    <t>5 MG/G GEL CT BG AL X 40 G </t>
  </si>
  <si>
    <t>3 MG/G POM CT BG AL X 40 G </t>
  </si>
  <si>
    <t>5 MG/G POM CT BG AL X 40 G </t>
  </si>
  <si>
    <t>TIPO DE PRODUTO</t>
  </si>
  <si>
    <t>SIMILAR</t>
  </si>
  <si>
    <t>NOVO (REFERÊNCIA)</t>
  </si>
  <si>
    <t>SIMILAR (REFERÊNCIA)</t>
  </si>
  <si>
    <t>NOVO</t>
  </si>
  <si>
    <t>BIOLÓGICOS</t>
  </si>
  <si>
    <t>ESPECÍFICO</t>
  </si>
  <si>
    <t>OUTROS</t>
  </si>
  <si>
    <t>FIBERFOS</t>
  </si>
  <si>
    <t>FIBERFOS 10 SACHES COM 6G</t>
  </si>
  <si>
    <t>GLUTAFLORA</t>
  </si>
  <si>
    <t>GLUTAFLORA 10 SACHES COM 10G</t>
  </si>
  <si>
    <t>GLUTAFLORA 10 SACHES COM 5G</t>
  </si>
  <si>
    <t>TORADOL</t>
  </si>
  <si>
    <t>6.7239.0007.001-1</t>
  </si>
  <si>
    <t>6.7239.0001.001-7</t>
  </si>
  <si>
    <t>6.4392.0007.001-4</t>
  </si>
  <si>
    <t>6.6637.0001.001-6</t>
  </si>
  <si>
    <t>6.7239.0003.001-8</t>
  </si>
  <si>
    <t>125 MG + 5,0 MG COM REV CT BL AL PLAS INC X 12</t>
  </si>
  <si>
    <t>ZESTEN</t>
  </si>
  <si>
    <t>ABRETIA</t>
  </si>
  <si>
    <t>UNITRAM</t>
  </si>
  <si>
    <t>PREFISS</t>
  </si>
  <si>
    <t>DESIRÉE</t>
  </si>
  <si>
    <t>OLANZAPINA</t>
  </si>
  <si>
    <t>DULOXETINA</t>
  </si>
  <si>
    <t>ESCITALOPRAM</t>
  </si>
  <si>
    <t>PREGABALINA</t>
  </si>
  <si>
    <t>MEMANTINA</t>
  </si>
  <si>
    <t>2,5MG CPR REV BL C/30</t>
  </si>
  <si>
    <t>5MG CPR REV BL C/30</t>
  </si>
  <si>
    <t>10MG CPR REV BL C/30</t>
  </si>
  <si>
    <t>30MG CAPS LR BL C/30</t>
  </si>
  <si>
    <t>60MG CAPS LR BL C/30</t>
  </si>
  <si>
    <t>15MG CPR REV BL C/30</t>
  </si>
  <si>
    <t>20MG CPR REV BL C/30</t>
  </si>
  <si>
    <t>20MG/ML GTS FR C/15ML</t>
  </si>
  <si>
    <t>150MG CAPS GEL BL C/30</t>
  </si>
  <si>
    <t>75MG CAPS GEL BL C/15</t>
  </si>
  <si>
    <t>75MG CAPS GEL BL C/30</t>
  </si>
  <si>
    <t>10MG CPR REV BL C/60</t>
  </si>
  <si>
    <t>ROHYPNOL</t>
  </si>
  <si>
    <t>1 MG COM REV CT 2 BL AL PLAS INC X 10</t>
  </si>
  <si>
    <t>FLUNITRAZEPAM</t>
  </si>
  <si>
    <t>REFERENCIA</t>
  </si>
  <si>
    <t>1 MG COM REV CT 3 BL AL PLAS INC X 10</t>
  </si>
  <si>
    <t>VESANOID</t>
  </si>
  <si>
    <t>TRETINOÍNA</t>
  </si>
  <si>
    <t>INJETÁVEL AMP C/ 10</t>
  </si>
  <si>
    <t>POM BISN 50G</t>
  </si>
  <si>
    <t>VIGENTE A PARTIR DE:</t>
  </si>
  <si>
    <t>BAU 11,4G PO ENV C/30</t>
  </si>
  <si>
    <t>SEM SABOR  11,5GPO ENV C30</t>
  </si>
  <si>
    <t>CPR 3 BL C/ 21 CADA</t>
  </si>
  <si>
    <t>10 MG CAP GEL CT FR VD AMB X 100 FQM</t>
  </si>
  <si>
    <t>AR SOL SPRAY 150 ML</t>
  </si>
  <si>
    <t>BABY SOL SPRAY FR 150ML</t>
  </si>
  <si>
    <t>TRACOX</t>
  </si>
  <si>
    <t>25MG CPR REV BL C/15</t>
  </si>
  <si>
    <t>QUETIAPINA</t>
  </si>
  <si>
    <t>25MG CPR REV BL C/30</t>
  </si>
  <si>
    <t>100MG CPR REV BL C/30</t>
  </si>
  <si>
    <t>200MG CPR REV BL C/30</t>
  </si>
  <si>
    <t>CPR SUBLINGUAL C/50</t>
  </si>
  <si>
    <t>GOTAS 30ML</t>
  </si>
  <si>
    <t>CARTIGEN II</t>
  </si>
  <si>
    <t>CPR BL C/ 30</t>
  </si>
  <si>
    <t>DORMONID</t>
  </si>
  <si>
    <t>15 MG C/ 20 COMP</t>
  </si>
  <si>
    <t>15 MG C/ 30 COMP</t>
  </si>
  <si>
    <t>7,5 MG C/ 20 COMP</t>
  </si>
  <si>
    <t>7,5 MG C/ 30 COMP</t>
  </si>
  <si>
    <t>5MG/ML INJ C/ 5 AMP 10ML</t>
  </si>
  <si>
    <t>5MG/ML INJ C/ 5 AMP 3ML</t>
  </si>
  <si>
    <t>MALEATO DE MIDAZOLAM</t>
  </si>
  <si>
    <t>CLORIDRATO DE MIDAZOLAM</t>
  </si>
  <si>
    <t>BACTRIM</t>
  </si>
  <si>
    <t>400MG + 80MG CPR BL C/20</t>
  </si>
  <si>
    <t>SUSP FR 100 ML</t>
  </si>
  <si>
    <t>BACTRIM F</t>
  </si>
  <si>
    <t>CPR BL C/10</t>
  </si>
  <si>
    <t>TRIMETOPRIMA;SULFAMETOXAZOL</t>
  </si>
  <si>
    <t>529200301111315</t>
  </si>
  <si>
    <t>529200302116310</t>
  </si>
  <si>
    <t>529200306138319</t>
  </si>
  <si>
    <t>529200304135312</t>
  </si>
  <si>
    <t>(*) Titularidade Roche</t>
  </si>
  <si>
    <t>50MG 60 COMP</t>
  </si>
  <si>
    <t>1MG/ML INJ C/ 5 AMP 5ML</t>
  </si>
  <si>
    <t>TABELA DE PREÇOS FQM|FARMA Nº 003/2019</t>
  </si>
  <si>
    <t>Em vigor a partir de 01/04/2019</t>
  </si>
  <si>
    <t>GESTODENO E ETINILESTRADIOL</t>
  </si>
  <si>
    <t>ALENDRONATO  SÓDICO</t>
  </si>
  <si>
    <t>ALENDRONATO  SÓDICO + CARBONATO DE CALCIO</t>
  </si>
  <si>
    <t>PIRIMETAMINA</t>
  </si>
  <si>
    <t>OLEATO DE MONOETANOLAMINA</t>
  </si>
  <si>
    <t>GLIMEPIRIDA</t>
  </si>
  <si>
    <t>MELOXICAM</t>
  </si>
  <si>
    <t>VARFARINA SÓDICA</t>
  </si>
  <si>
    <t>VALERATO DE BETAMETASONA+CLORFENESINA+CLORIDRATO DE TETRACAÍNA</t>
  </si>
  <si>
    <t>CIPROFLOXACINA+HIDROCORTISONA</t>
  </si>
  <si>
    <t>HIDROCORTISONA+SULFATO DE NEOMICINA+SULFATO DE POLIMIXINA</t>
  </si>
  <si>
    <t>TIBOLONA</t>
  </si>
  <si>
    <t>PROPATILNITRATO</t>
  </si>
  <si>
    <t>10 MG COM CT BL AL PLAS INC X 200 (EMB. HOSP)</t>
  </si>
  <si>
    <t>30MG C/10 AMP (EMB. HOSP)</t>
  </si>
  <si>
    <t>TROMETAMOL CETOROLACO</t>
  </si>
  <si>
    <t/>
  </si>
  <si>
    <t xml:space="preserve">2,5MG CX. C/20 COMP </t>
  </si>
  <si>
    <t>CLORIDRATO DE PSEUDOEFEDRINA+CLORIDRATO DE TRIPOLIDINA</t>
  </si>
  <si>
    <t>NITAZOXANIDA</t>
  </si>
  <si>
    <t>500MG C/6 COMP</t>
  </si>
  <si>
    <t>METRONIDAZOL+NISTATINA+CLORETO DE BENZALCONIO+LISOZIMA</t>
  </si>
  <si>
    <t>CLONIXINATO DE LISINA</t>
  </si>
  <si>
    <t>POLISSULFATO DE MUCOPOLISSACARÍDEO</t>
  </si>
  <si>
    <t>TIOCONAZOL+TINIDAZOL</t>
  </si>
  <si>
    <t>TIOCONAZOL+TINIDAZOL+SECNIDAZOL</t>
  </si>
  <si>
    <t>SULFATO DE POLIMIXINA B + LIDOCAINA</t>
  </si>
  <si>
    <t>ÁCIDO FÓLICO</t>
  </si>
  <si>
    <t xml:space="preserve">500 MG + 2 MG FRASC. 60 COMP. REV. </t>
  </si>
  <si>
    <t>CARBONATO CÁLCIO DE OSTRA+ VITAMINA D</t>
  </si>
  <si>
    <t>50 MG/ML SOL. ORAL FRASC. PLAST. AMBAR. GOT.X 30 ML</t>
  </si>
  <si>
    <t>FERRO POLIMALTOSADO</t>
  </si>
  <si>
    <t>EXTRATO SECO DE FOLHAS DE HERA</t>
  </si>
  <si>
    <t>EXTRATO SEDO DE PINUS PINASTER 50 MG</t>
  </si>
  <si>
    <t>CLORETO DE SÓDIO 0,9%</t>
  </si>
  <si>
    <t>ARNICA MONTANA D2 + ASSOCIAÇÃO</t>
  </si>
  <si>
    <t>PELARGONIUM SIDOIDES</t>
  </si>
  <si>
    <t>COLÁGENO NÃO HIDROLISADO TIPO II + VITAMINA D + MANGANÊS + ZINCO + COBRE</t>
  </si>
  <si>
    <t>GEL BISN  24G C/ 8 APLIC</t>
  </si>
  <si>
    <t>(*) Medicamento Dinamizado - Liberado (Somente com PF)</t>
  </si>
  <si>
    <t>MOTIX (*)</t>
  </si>
  <si>
    <t>% REAJUSTE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</si>
</sst>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####################"/>
    <numFmt numFmtId="166" formatCode="000000"/>
    <numFmt numFmtId="167" formatCode="_(* #,##0.0000_);_(* \(#,##0.0000\);_(* &quot;-&quot;??_);_(@_)"/>
    <numFmt numFmtId="168" formatCode="_(* #,##0.000000_);_(* \(#,##0.000000\);_(* &quot;-&quot;??_);_(@_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Trebuchet MS"/>
      <family val="2"/>
    </font>
    <font>
      <sz val="32"/>
      <color rgb="FFFFFFFF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MS Sans Serif"/>
    </font>
    <font>
      <b/>
      <sz val="18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</font>
    <font>
      <b/>
      <u/>
      <sz val="18"/>
      <color theme="9"/>
      <name val="Calibri"/>
      <family val="2"/>
      <scheme val="minor"/>
    </font>
    <font>
      <b/>
      <sz val="10"/>
      <color rgb="FF1F497D"/>
      <name val="Calibri"/>
      <family val="2"/>
    </font>
    <font>
      <sz val="10"/>
      <name val="MS Sans Serif"/>
      <family val="2"/>
    </font>
    <font>
      <b/>
      <sz val="12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270">
        <stop position="0">
          <color theme="4" tint="-0.25098422193060094"/>
        </stop>
        <stop position="1">
          <color rgb="FF4174B1"/>
        </stop>
      </gradientFill>
    </fill>
    <fill>
      <patternFill patternType="solid">
        <fgColor theme="4" tint="0.39997558519241921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medium">
        <color theme="0" tint="-0.24994659260841701"/>
      </top>
      <bottom/>
      <diagonal/>
    </border>
    <border>
      <left style="medium">
        <color indexed="22"/>
      </left>
      <right/>
      <top style="medium">
        <color theme="0" tint="-0.24994659260841701"/>
      </top>
      <bottom/>
      <diagonal/>
    </border>
    <border>
      <left style="medium">
        <color indexed="22"/>
      </left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 style="medium">
        <color rgb="FFC0C0C0"/>
      </left>
      <right style="medium">
        <color rgb="FFC0C0C0"/>
      </right>
      <top style="thin">
        <color rgb="FFC0C0C0"/>
      </top>
      <bottom style="thin">
        <color rgb="FFC0C0C0"/>
      </bottom>
      <diagonal/>
    </border>
  </borders>
  <cellStyleXfs count="19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7" fillId="0" borderId="0"/>
    <xf numFmtId="9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0" fontId="3" fillId="0" borderId="0"/>
    <xf numFmtId="43" fontId="7" fillId="0" borderId="0" applyFont="0" applyFill="0" applyBorder="0" applyAlignment="0" applyProtection="0"/>
    <xf numFmtId="0" fontId="22" fillId="0" borderId="0"/>
    <xf numFmtId="0" fontId="2" fillId="0" borderId="0"/>
    <xf numFmtId="164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8" fillId="0" borderId="0"/>
    <xf numFmtId="0" fontId="1" fillId="0" borderId="0"/>
  </cellStyleXfs>
  <cellXfs count="67">
    <xf numFmtId="0" fontId="0" fillId="0" borderId="0" xfId="0"/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left" vertical="center"/>
    </xf>
    <xf numFmtId="164" fontId="10" fillId="0" borderId="4" xfId="1" applyFont="1" applyFill="1" applyBorder="1" applyAlignment="1">
      <alignment horizontal="left" vertical="center"/>
    </xf>
    <xf numFmtId="165" fontId="10" fillId="0" borderId="3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Alignment="1">
      <alignment vertical="center"/>
    </xf>
    <xf numFmtId="10" fontId="10" fillId="0" borderId="0" xfId="8" applyNumberFormat="1" applyFont="1" applyFill="1" applyAlignment="1">
      <alignment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9" fontId="10" fillId="0" borderId="0" xfId="0" applyNumberFormat="1" applyFont="1" applyFill="1" applyAlignment="1">
      <alignment vertical="center"/>
    </xf>
    <xf numFmtId="10" fontId="10" fillId="0" borderId="0" xfId="8" applyNumberFormat="1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167" fontId="10" fillId="0" borderId="0" xfId="0" applyNumberFormat="1" applyFont="1" applyFill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8" fontId="10" fillId="0" borderId="0" xfId="1" applyNumberFormat="1" applyFont="1" applyFill="1" applyAlignment="1">
      <alignment vertical="center"/>
    </xf>
    <xf numFmtId="165" fontId="20" fillId="0" borderId="0" xfId="0" applyNumberFormat="1" applyFont="1" applyAlignment="1">
      <alignment vertical="center"/>
    </xf>
    <xf numFmtId="0" fontId="11" fillId="2" borderId="2" xfId="2" applyFont="1" applyFill="1" applyBorder="1" applyAlignment="1">
      <alignment horizontal="center" vertical="center" wrapText="1"/>
    </xf>
    <xf numFmtId="0" fontId="11" fillId="2" borderId="10" xfId="2" applyFont="1" applyFill="1" applyBorder="1" applyAlignment="1">
      <alignment horizontal="center" vertical="center"/>
    </xf>
    <xf numFmtId="0" fontId="17" fillId="3" borderId="7" xfId="2" applyFont="1" applyFill="1" applyBorder="1" applyAlignment="1">
      <alignment horizontal="centerContinuous" vertical="center" wrapText="1"/>
    </xf>
    <xf numFmtId="0" fontId="15" fillId="3" borderId="7" xfId="2" applyFont="1" applyFill="1" applyBorder="1" applyAlignment="1">
      <alignment horizontal="centerContinuous" vertical="center" wrapText="1"/>
    </xf>
    <xf numFmtId="0" fontId="15" fillId="3" borderId="8" xfId="2" applyFont="1" applyFill="1" applyBorder="1" applyAlignment="1">
      <alignment horizontal="centerContinuous" vertical="center" wrapText="1"/>
    </xf>
    <xf numFmtId="0" fontId="15" fillId="3" borderId="9" xfId="2" applyFont="1" applyFill="1" applyBorder="1" applyAlignment="1">
      <alignment horizontal="centerContinuous" vertical="center" wrapText="1"/>
    </xf>
    <xf numFmtId="0" fontId="15" fillId="3" borderId="9" xfId="2" applyFont="1" applyFill="1" applyBorder="1" applyAlignment="1">
      <alignment horizontal="centerContinuous" vertical="center"/>
    </xf>
    <xf numFmtId="0" fontId="23" fillId="3" borderId="7" xfId="2" applyFont="1" applyFill="1" applyBorder="1" applyAlignment="1">
      <alignment horizontal="centerContinuous" vertical="center" wrapText="1"/>
    </xf>
    <xf numFmtId="0" fontId="23" fillId="3" borderId="7" xfId="2" applyFont="1" applyFill="1" applyBorder="1" applyAlignment="1">
      <alignment horizontal="centerContinuous" vertical="center"/>
    </xf>
    <xf numFmtId="0" fontId="12" fillId="0" borderId="0" xfId="0" applyFont="1" applyFill="1" applyAlignment="1">
      <alignment vertical="center"/>
    </xf>
    <xf numFmtId="0" fontId="15" fillId="2" borderId="10" xfId="2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3" fillId="0" borderId="0" xfId="1" applyNumberFormat="1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165" fontId="20" fillId="0" borderId="0" xfId="0" applyNumberFormat="1" applyFont="1" applyAlignment="1">
      <alignment vertical="center" wrapText="1"/>
    </xf>
    <xf numFmtId="166" fontId="10" fillId="0" borderId="12" xfId="0" applyNumberFormat="1" applyFont="1" applyFill="1" applyBorder="1" applyAlignment="1">
      <alignment horizontal="left" vertical="center"/>
    </xf>
    <xf numFmtId="165" fontId="10" fillId="0" borderId="12" xfId="0" applyNumberFormat="1" applyFont="1" applyFill="1" applyBorder="1" applyAlignment="1">
      <alignment horizontal="left" vertical="center"/>
    </xf>
    <xf numFmtId="165" fontId="25" fillId="0" borderId="13" xfId="0" applyNumberFormat="1" applyFont="1" applyFill="1" applyBorder="1" applyAlignment="1">
      <alignment horizontal="center" vertical="center"/>
    </xf>
    <xf numFmtId="165" fontId="25" fillId="0" borderId="13" xfId="0" applyNumberFormat="1" applyFont="1" applyFill="1" applyBorder="1" applyAlignment="1">
      <alignment horizontal="left" vertical="center"/>
    </xf>
    <xf numFmtId="164" fontId="10" fillId="0" borderId="13" xfId="0" applyNumberFormat="1" applyFont="1" applyFill="1" applyBorder="1" applyAlignment="1">
      <alignment vertical="center"/>
    </xf>
    <xf numFmtId="0" fontId="8" fillId="4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27" fillId="4" borderId="0" xfId="0" applyFont="1" applyFill="1" applyAlignment="1">
      <alignment horizontal="right" vertical="center"/>
    </xf>
    <xf numFmtId="14" fontId="24" fillId="4" borderId="0" xfId="0" applyNumberFormat="1" applyFont="1" applyFill="1" applyAlignment="1">
      <alignment horizontal="left" vertical="center"/>
    </xf>
    <xf numFmtId="164" fontId="10" fillId="0" borderId="0" xfId="0" applyNumberFormat="1" applyFont="1" applyFill="1" applyBorder="1" applyAlignment="1">
      <alignment vertical="center"/>
    </xf>
    <xf numFmtId="164" fontId="10" fillId="0" borderId="0" xfId="1" applyFont="1" applyFill="1" applyBorder="1" applyAlignment="1">
      <alignment horizontal="left" vertical="center"/>
    </xf>
    <xf numFmtId="164" fontId="25" fillId="0" borderId="13" xfId="1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168" fontId="29" fillId="0" borderId="0" xfId="1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68" fontId="30" fillId="0" borderId="0" xfId="1" applyNumberFormat="1" applyFont="1" applyAlignment="1">
      <alignment vertical="center"/>
    </xf>
    <xf numFmtId="168" fontId="30" fillId="0" borderId="0" xfId="1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65" fontId="31" fillId="0" borderId="3" xfId="0" applyNumberFormat="1" applyFont="1" applyFill="1" applyBorder="1" applyAlignment="1">
      <alignment horizontal="left" vertical="center"/>
    </xf>
    <xf numFmtId="0" fontId="21" fillId="2" borderId="6" xfId="2" applyFont="1" applyFill="1" applyBorder="1" applyAlignment="1">
      <alignment horizontal="center" vertical="center" wrapText="1"/>
    </xf>
    <xf numFmtId="0" fontId="21" fillId="2" borderId="5" xfId="2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</cellXfs>
  <cellStyles count="19">
    <cellStyle name="Normal" xfId="0" builtinId="0"/>
    <cellStyle name="Normal 11 2" xfId="13" xr:uid="{00000000-0005-0000-0000-000001000000}"/>
    <cellStyle name="Normal 2" xfId="2" xr:uid="{00000000-0005-0000-0000-000002000000}"/>
    <cellStyle name="Normal 2 2" xfId="12" xr:uid="{00000000-0005-0000-0000-000003000000}"/>
    <cellStyle name="Normal 2 3" xfId="17" xr:uid="{00000000-0005-0000-0000-000004000000}"/>
    <cellStyle name="Normal 3" xfId="4" xr:uid="{00000000-0005-0000-0000-000005000000}"/>
    <cellStyle name="Normal 3 2" xfId="10" xr:uid="{00000000-0005-0000-0000-000006000000}"/>
    <cellStyle name="Normal 3 3 2" xfId="15" xr:uid="{00000000-0005-0000-0000-000007000000}"/>
    <cellStyle name="Normal 4" xfId="3" xr:uid="{00000000-0005-0000-0000-000008000000}"/>
    <cellStyle name="Normal 4 2" xfId="9" xr:uid="{00000000-0005-0000-0000-000009000000}"/>
    <cellStyle name="Normal 5" xfId="5" xr:uid="{00000000-0005-0000-0000-00000A000000}"/>
    <cellStyle name="Normal 6" xfId="18" xr:uid="{00000000-0005-0000-0000-00000B000000}"/>
    <cellStyle name="Porcentagem" xfId="8" builtinId="5"/>
    <cellStyle name="Porcentagem 2" xfId="6" xr:uid="{00000000-0005-0000-0000-00000D000000}"/>
    <cellStyle name="Separador de milhares 2" xfId="7" xr:uid="{00000000-0005-0000-0000-00000E000000}"/>
    <cellStyle name="Vírgula" xfId="1" builtinId="3"/>
    <cellStyle name="Vírgula 2" xfId="11" xr:uid="{00000000-0005-0000-0000-000010000000}"/>
    <cellStyle name="Vírgula 3" xfId="14" xr:uid="{00000000-0005-0000-0000-000011000000}"/>
    <cellStyle name="Vírgula 3 2" xfId="16" xr:uid="{00000000-0005-0000-0000-000012000000}"/>
  </cellStyles>
  <dxfs count="0"/>
  <tableStyles count="0" defaultTableStyle="TableStyleMedium9" defaultPivotStyle="PivotStyleLight16"/>
  <colors>
    <mruColors>
      <color rgb="FFFFFF66"/>
      <color rgb="FFFFFFCC"/>
      <color rgb="FFC0C0C0"/>
      <color rgb="FF0033CC"/>
      <color rgb="FF4174B1"/>
      <color rgb="FF3A66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LIBERADOS!A1"/><Relationship Id="rId1" Type="http://schemas.openxmlformats.org/officeDocument/2006/relationships/hyperlink" Target="#MONITORADO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122790</xdr:colOff>
      <xdr:row>2</xdr:row>
      <xdr:rowOff>57150</xdr:rowOff>
    </xdr:from>
    <xdr:to>
      <xdr:col>19</xdr:col>
      <xdr:colOff>49570</xdr:colOff>
      <xdr:row>7</xdr:row>
      <xdr:rowOff>47625</xdr:rowOff>
    </xdr:to>
    <xdr:grpSp>
      <xdr:nvGrpSpPr>
        <xdr:cNvPr id="16" name="Grupo 15">
          <a:hlinkClick xmlns:r="http://schemas.openxmlformats.org/officeDocument/2006/relationships" r:id="rId1" tooltip="PRODUTOS C/ PREÇOS MONITORADOS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7237965" y="438150"/>
          <a:ext cx="5156005" cy="942975"/>
          <a:chOff x="5349809" y="2247900"/>
          <a:chExt cx="3426737" cy="800100"/>
        </a:xfrm>
      </xdr:grpSpPr>
      <xdr:sp macro="" textlink="">
        <xdr:nvSpPr>
          <xdr:cNvPr id="17" name="Pentágono 27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 rot="10800000">
            <a:off x="5349809" y="2257425"/>
            <a:ext cx="3346517" cy="790575"/>
          </a:xfrm>
          <a:prstGeom prst="roundRect">
            <a:avLst/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grpSp>
        <xdr:nvGrpSpPr>
          <xdr:cNvPr id="18" name="Grupo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5350654" y="2247900"/>
            <a:ext cx="3425892" cy="790575"/>
            <a:chOff x="5350654" y="2247900"/>
            <a:chExt cx="3425892" cy="790575"/>
          </a:xfrm>
        </xdr:grpSpPr>
        <xdr:sp macro="" textlink="">
          <xdr:nvSpPr>
            <xdr:cNvPr id="19" name="Elipse 26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5350654" y="2247900"/>
              <a:ext cx="1104181" cy="790575"/>
            </a:xfrm>
            <a:prstGeom prst="roundRect">
              <a:avLst/>
            </a:prstGeom>
            <a:ln>
              <a:noFill/>
            </a:ln>
            <a:effectLst>
              <a:outerShdw blurRad="44450" dist="27940" dir="5400000" algn="ctr">
                <a:srgbClr val="000000">
                  <a:alpha val="32000"/>
                </a:srgbClr>
              </a:outerShdw>
            </a:effectLst>
            <a:scene3d>
              <a:camera prst="orthographicFront">
                <a:rot lat="0" lon="0" rev="0"/>
              </a:camera>
              <a:lightRig rig="balanced" dir="t">
                <a:rot lat="0" lon="0" rev="8700000"/>
              </a:lightRig>
            </a:scene3d>
            <a:sp3d z="300000">
              <a:bevelT w="190500" h="38100"/>
            </a:sp3d>
          </xdr:spPr>
          <xdr:style>
            <a:lnRef idx="0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1">
                <a:tint val="50000"/>
                <a:hueOff val="0"/>
                <a:satOff val="0"/>
                <a:lumOff val="0"/>
                <a:alphaOff val="0"/>
              </a:schemeClr>
            </a:fillRef>
            <a:effectRef idx="1">
              <a:schemeClr val="accent1">
                <a:tint val="50000"/>
                <a:hueOff val="0"/>
                <a:satOff val="0"/>
                <a:lumOff val="0"/>
                <a:alphaOff val="0"/>
              </a:schemeClr>
            </a:effectRef>
            <a:fontRef idx="minor">
              <a:schemeClr val="lt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20" name="Pentágono 4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6500852" y="2247900"/>
              <a:ext cx="2275694" cy="790575"/>
            </a:xfrm>
            <a:prstGeom prst="roundRect">
              <a:avLst/>
            </a:prstGeom>
            <a:ln>
              <a:noFill/>
            </a:ln>
            <a:effectLst>
              <a:outerShdw blurRad="44450" dist="27940" dir="5400000" algn="ctr">
                <a:srgbClr val="000000">
                  <a:alpha val="32000"/>
                </a:srgbClr>
              </a:outerShdw>
            </a:effectLst>
            <a:scene3d>
              <a:camera prst="orthographicFront">
                <a:rot lat="0" lon="0" rev="0"/>
              </a:camera>
              <a:lightRig rig="balanced" dir="t">
                <a:rot lat="0" lon="0" rev="8700000"/>
              </a:lightRig>
            </a:scene3d>
            <a:sp3d>
              <a:bevelT w="190500" h="381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310329" tIns="121920" rIns="227584" bIns="121920" numCol="1" spcCol="1270" anchor="ctr" anchorCtr="0">
              <a:noAutofit/>
            </a:bodyPr>
            <a:lstStyle/>
            <a:p>
              <a:pPr lvl="0" algn="l" defTabSz="14224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r>
                <a:rPr lang="pt-BR" sz="3200" kern="1200"/>
                <a:t>MONITORADOS</a:t>
              </a:r>
            </a:p>
          </xdr:txBody>
        </xdr:sp>
      </xdr:grpSp>
    </xdr:grpSp>
    <xdr:clientData/>
  </xdr:twoCellAnchor>
  <xdr:twoCellAnchor>
    <xdr:from>
      <xdr:col>12</xdr:col>
      <xdr:colOff>103740</xdr:colOff>
      <xdr:row>9</xdr:row>
      <xdr:rowOff>104775</xdr:rowOff>
    </xdr:from>
    <xdr:to>
      <xdr:col>19</xdr:col>
      <xdr:colOff>30520</xdr:colOff>
      <xdr:row>14</xdr:row>
      <xdr:rowOff>95250</xdr:rowOff>
    </xdr:to>
    <xdr:grpSp>
      <xdr:nvGrpSpPr>
        <xdr:cNvPr id="21" name="Grupo 20">
          <a:hlinkClick xmlns:r="http://schemas.openxmlformats.org/officeDocument/2006/relationships" r:id="rId2" tooltip="PRODUTOS C/ PREÇOS LIBERADOS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7218915" y="1819275"/>
          <a:ext cx="5156005" cy="942975"/>
          <a:chOff x="5349809" y="2247900"/>
          <a:chExt cx="3426737" cy="800100"/>
        </a:xfrm>
      </xdr:grpSpPr>
      <xdr:sp macro="" textlink="">
        <xdr:nvSpPr>
          <xdr:cNvPr id="22" name="Pentágono 27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 rot="10800000">
            <a:off x="5349809" y="2257425"/>
            <a:ext cx="3346517" cy="790575"/>
          </a:xfrm>
          <a:prstGeom prst="roundRect">
            <a:avLst/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grpSp>
        <xdr:nvGrpSpPr>
          <xdr:cNvPr id="23" name="Grupo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GrpSpPr/>
        </xdr:nvGrpSpPr>
        <xdr:grpSpPr>
          <a:xfrm>
            <a:off x="5350654" y="2247900"/>
            <a:ext cx="3425892" cy="790575"/>
            <a:chOff x="5350654" y="2247900"/>
            <a:chExt cx="3425892" cy="790575"/>
          </a:xfrm>
        </xdr:grpSpPr>
        <xdr:sp macro="" textlink="">
          <xdr:nvSpPr>
            <xdr:cNvPr id="24" name="Elipse 26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SpPr/>
          </xdr:nvSpPr>
          <xdr:spPr>
            <a:xfrm>
              <a:off x="5350654" y="2247900"/>
              <a:ext cx="1104181" cy="790575"/>
            </a:xfrm>
            <a:prstGeom prst="roundRect">
              <a:avLst/>
            </a:prstGeom>
            <a:ln>
              <a:noFill/>
            </a:ln>
            <a:effectLst>
              <a:outerShdw blurRad="44450" dist="27940" dir="5400000" algn="ctr">
                <a:srgbClr val="000000">
                  <a:alpha val="32000"/>
                </a:srgbClr>
              </a:outerShdw>
            </a:effectLst>
            <a:scene3d>
              <a:camera prst="orthographicFront">
                <a:rot lat="0" lon="0" rev="0"/>
              </a:camera>
              <a:lightRig rig="balanced" dir="t">
                <a:rot lat="0" lon="0" rev="8700000"/>
              </a:lightRig>
            </a:scene3d>
            <a:sp3d z="300000">
              <a:bevelT w="190500" h="38100"/>
            </a:sp3d>
          </xdr:spPr>
          <xdr:style>
            <a:lnRef idx="0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1">
                <a:tint val="50000"/>
                <a:hueOff val="0"/>
                <a:satOff val="0"/>
                <a:lumOff val="0"/>
                <a:alphaOff val="0"/>
              </a:schemeClr>
            </a:fillRef>
            <a:effectRef idx="1">
              <a:schemeClr val="accent1">
                <a:tint val="50000"/>
                <a:hueOff val="0"/>
                <a:satOff val="0"/>
                <a:lumOff val="0"/>
                <a:alphaOff val="0"/>
              </a:schemeClr>
            </a:effectRef>
            <a:fontRef idx="minor">
              <a:schemeClr val="lt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25" name="Pentágono 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/>
          </xdr:nvSpPr>
          <xdr:spPr>
            <a:xfrm>
              <a:off x="6500852" y="2247900"/>
              <a:ext cx="2275694" cy="790575"/>
            </a:xfrm>
            <a:prstGeom prst="roundRect">
              <a:avLst/>
            </a:prstGeom>
            <a:ln>
              <a:noFill/>
            </a:ln>
            <a:effectLst>
              <a:outerShdw blurRad="44450" dist="27940" dir="5400000" algn="ctr">
                <a:srgbClr val="000000">
                  <a:alpha val="32000"/>
                </a:srgbClr>
              </a:outerShdw>
            </a:effectLst>
            <a:scene3d>
              <a:camera prst="orthographicFront">
                <a:rot lat="0" lon="0" rev="0"/>
              </a:camera>
              <a:lightRig rig="balanced" dir="t">
                <a:rot lat="0" lon="0" rev="8700000"/>
              </a:lightRig>
            </a:scene3d>
            <a:sp3d>
              <a:bevelT w="190500" h="381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310329" tIns="121920" rIns="227584" bIns="121920" numCol="1" spcCol="1270" anchor="ctr" anchorCtr="0">
              <a:noAutofit/>
            </a:bodyPr>
            <a:lstStyle/>
            <a:p>
              <a:pPr lvl="0" algn="l" defTabSz="14224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r>
                <a:rPr lang="pt-BR" sz="3200" kern="1200"/>
                <a:t>LIBERADOS</a:t>
              </a:r>
            </a:p>
          </xdr:txBody>
        </xdr:sp>
      </xdr:grpSp>
    </xdr:grpSp>
    <xdr:clientData/>
  </xdr:twoCellAnchor>
  <xdr:oneCellAnchor>
    <xdr:from>
      <xdr:col>0</xdr:col>
      <xdr:colOff>114300</xdr:colOff>
      <xdr:row>2</xdr:row>
      <xdr:rowOff>0</xdr:rowOff>
    </xdr:from>
    <xdr:ext cx="6677782" cy="1782924"/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14300" y="952500"/>
          <a:ext cx="6677782" cy="178292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54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TABELA DE PREÇOS </a:t>
          </a:r>
        </a:p>
        <a:p>
          <a:pPr algn="ctr"/>
          <a:r>
            <a:rPr lang="pt-BR" sz="54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Nº 003/2019</a:t>
          </a:r>
        </a:p>
      </xdr:txBody>
    </xdr:sp>
    <xdr:clientData/>
  </xdr:oneCellAnchor>
  <xdr:twoCellAnchor>
    <xdr:from>
      <xdr:col>2</xdr:col>
      <xdr:colOff>457200</xdr:colOff>
      <xdr:row>11</xdr:row>
      <xdr:rowOff>190499</xdr:rowOff>
    </xdr:from>
    <xdr:to>
      <xdr:col>8</xdr:col>
      <xdr:colOff>542475</xdr:colOff>
      <xdr:row>16</xdr:row>
      <xdr:rowOff>193207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76400" y="2857499"/>
          <a:ext cx="3600000" cy="9552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42522</xdr:colOff>
      <xdr:row>2</xdr:row>
      <xdr:rowOff>3403</xdr:rowOff>
    </xdr:from>
    <xdr:to>
      <xdr:col>1</xdr:col>
      <xdr:colOff>886915</xdr:colOff>
      <xdr:row>2</xdr:row>
      <xdr:rowOff>422382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22" y="602117"/>
          <a:ext cx="1620000" cy="418979"/>
        </a:xfrm>
        <a:prstGeom prst="rect">
          <a:avLst/>
        </a:prstGeom>
      </xdr:spPr>
    </xdr:pic>
    <xdr:clientData/>
  </xdr:twoCellAnchor>
  <xdr:twoCellAnchor editAs="absolute">
    <xdr:from>
      <xdr:col>9</xdr:col>
      <xdr:colOff>272145</xdr:colOff>
      <xdr:row>2</xdr:row>
      <xdr:rowOff>0</xdr:rowOff>
    </xdr:from>
    <xdr:to>
      <xdr:col>9</xdr:col>
      <xdr:colOff>750093</xdr:colOff>
      <xdr:row>2</xdr:row>
      <xdr:rowOff>401411</xdr:rowOff>
    </xdr:to>
    <xdr:grpSp>
      <xdr:nvGrpSpPr>
        <xdr:cNvPr id="3" name="Grupo 2">
          <a:hlinkClick xmlns:r="http://schemas.openxmlformats.org/officeDocument/2006/relationships" r:id="rId2" tooltip="MENU PRINCIPAL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11309239" y="595313"/>
          <a:ext cx="477948" cy="401411"/>
          <a:chOff x="3726656" y="202406"/>
          <a:chExt cx="559594" cy="535782"/>
        </a:xfrm>
      </xdr:grpSpPr>
      <xdr:sp macro="" textlink="">
        <xdr:nvSpPr>
          <xdr:cNvPr id="4" name="Elipse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3726656" y="202406"/>
            <a:ext cx="559594" cy="535782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5" name="Seta para a direita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 flipH="1">
            <a:off x="3809999" y="357188"/>
            <a:ext cx="345282" cy="238125"/>
          </a:xfrm>
          <a:prstGeom prst="rightArrow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272145</xdr:colOff>
      <xdr:row>2</xdr:row>
      <xdr:rowOff>261938</xdr:rowOff>
    </xdr:from>
    <xdr:to>
      <xdr:col>9</xdr:col>
      <xdr:colOff>750093</xdr:colOff>
      <xdr:row>3</xdr:row>
      <xdr:rowOff>401411</xdr:rowOff>
    </xdr:to>
    <xdr:grpSp>
      <xdr:nvGrpSpPr>
        <xdr:cNvPr id="6" name="Grupo 2">
          <a:hlinkClick xmlns:r="http://schemas.openxmlformats.org/officeDocument/2006/relationships" r:id="rId1" tooltip="MENU PRINCIPAL"/>
          <a:extLst>
            <a:ext uri="{FF2B5EF4-FFF2-40B4-BE49-F238E27FC236}">
              <a16:creationId xmlns:a16="http://schemas.microsoft.com/office/drawing/2014/main" id="{699FF53E-2471-4EDB-B32E-875D88ECD79F}"/>
            </a:ext>
          </a:extLst>
        </xdr:cNvPr>
        <xdr:cNvGrpSpPr/>
      </xdr:nvGrpSpPr>
      <xdr:grpSpPr>
        <a:xfrm>
          <a:off x="10309114" y="845344"/>
          <a:ext cx="477948" cy="425223"/>
          <a:chOff x="3726656" y="202406"/>
          <a:chExt cx="559594" cy="535782"/>
        </a:xfrm>
      </xdr:grpSpPr>
      <xdr:sp macro="" textlink="">
        <xdr:nvSpPr>
          <xdr:cNvPr id="11" name="Elipse 10">
            <a:extLst>
              <a:ext uri="{FF2B5EF4-FFF2-40B4-BE49-F238E27FC236}">
                <a16:creationId xmlns:a16="http://schemas.microsoft.com/office/drawing/2014/main" id="{6A496A48-4513-4FA6-8020-E1815E2E4F1D}"/>
              </a:ext>
            </a:extLst>
          </xdr:cNvPr>
          <xdr:cNvSpPr/>
        </xdr:nvSpPr>
        <xdr:spPr>
          <a:xfrm>
            <a:off x="3726656" y="202406"/>
            <a:ext cx="559594" cy="535782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12" name="Seta para a direita 4">
            <a:extLst>
              <a:ext uri="{FF2B5EF4-FFF2-40B4-BE49-F238E27FC236}">
                <a16:creationId xmlns:a16="http://schemas.microsoft.com/office/drawing/2014/main" id="{83F497E3-D71B-4338-B460-CE57AAC3F264}"/>
              </a:ext>
            </a:extLst>
          </xdr:cNvPr>
          <xdr:cNvSpPr/>
        </xdr:nvSpPr>
        <xdr:spPr>
          <a:xfrm flipH="1">
            <a:off x="3809999" y="357188"/>
            <a:ext cx="345282" cy="238125"/>
          </a:xfrm>
          <a:prstGeom prst="rightArrow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</xdr:grpSp>
    <xdr:clientData/>
  </xdr:twoCellAnchor>
  <xdr:twoCellAnchor editAs="absolute">
    <xdr:from>
      <xdr:col>0</xdr:col>
      <xdr:colOff>71437</xdr:colOff>
      <xdr:row>1</xdr:row>
      <xdr:rowOff>47625</xdr:rowOff>
    </xdr:from>
    <xdr:to>
      <xdr:col>1</xdr:col>
      <xdr:colOff>684249</xdr:colOff>
      <xdr:row>2</xdr:row>
      <xdr:rowOff>172869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37AD57ED-F458-412C-8595-B9F17310F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" y="345281"/>
          <a:ext cx="1589125" cy="41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2"/>
  <sheetViews>
    <sheetView showGridLines="0" showRowColHeaders="0" tabSelected="1" zoomScaleNormal="100" workbookViewId="0">
      <selection activeCell="L17" sqref="L17"/>
    </sheetView>
  </sheetViews>
  <sheetFormatPr defaultColWidth="0" defaultRowHeight="15" customHeight="1" zeroHeight="1" x14ac:dyDescent="0.2"/>
  <cols>
    <col min="1" max="3" width="9.140625" style="47" customWidth="1"/>
    <col min="4" max="10" width="8.7109375" style="47" customWidth="1"/>
    <col min="11" max="16" width="9.140625" style="47" customWidth="1"/>
    <col min="17" max="17" width="10.7109375" style="47" bestFit="1" customWidth="1"/>
    <col min="18" max="18" width="10.42578125" style="47" bestFit="1" customWidth="1"/>
    <col min="19" max="19" width="20.7109375" style="47" customWidth="1"/>
    <col min="20" max="20" width="9.140625" style="47" customWidth="1"/>
    <col min="21" max="16384" width="9.140625" style="47" hidden="1"/>
  </cols>
  <sheetData>
    <row r="1" ht="15" customHeight="1" x14ac:dyDescent="0.2"/>
    <row r="2" ht="15" customHeight="1" x14ac:dyDescent="0.2"/>
    <row r="3" ht="15" customHeight="1" x14ac:dyDescent="0.2"/>
    <row r="4" ht="15" customHeight="1" x14ac:dyDescent="0.2"/>
    <row r="5" ht="15" customHeight="1" x14ac:dyDescent="0.2"/>
    <row r="6" ht="15" customHeight="1" x14ac:dyDescent="0.2"/>
    <row r="7" ht="15" customHeight="1" x14ac:dyDescent="0.2"/>
    <row r="8" ht="15" customHeight="1" x14ac:dyDescent="0.2"/>
    <row r="9" ht="15" customHeight="1" x14ac:dyDescent="0.2"/>
    <row r="10" ht="15" customHeight="1" x14ac:dyDescent="0.2"/>
    <row r="11" ht="15" customHeight="1" x14ac:dyDescent="0.2"/>
    <row r="12" ht="15" customHeight="1" x14ac:dyDescent="0.2"/>
    <row r="13" ht="15" customHeight="1" x14ac:dyDescent="0.2"/>
    <row r="14" ht="15" customHeight="1" x14ac:dyDescent="0.2"/>
    <row r="15" ht="15" customHeight="1" x14ac:dyDescent="0.2"/>
    <row r="16" ht="15" customHeight="1" x14ac:dyDescent="0.2"/>
    <row r="17" spans="11:19" ht="15.95" customHeight="1" x14ac:dyDescent="0.65">
      <c r="K17" s="46"/>
    </row>
    <row r="18" spans="11:19" ht="15" customHeight="1" x14ac:dyDescent="0.2">
      <c r="O18" s="48"/>
      <c r="R18" s="49" t="s">
        <v>182</v>
      </c>
      <c r="S18" s="50">
        <v>43556</v>
      </c>
    </row>
    <row r="19" spans="11:19" ht="15" customHeight="1" x14ac:dyDescent="0.2"/>
    <row r="20" spans="11:19" ht="15" hidden="1" customHeight="1" x14ac:dyDescent="0.2"/>
    <row r="21" spans="11:19" ht="15" hidden="1" customHeight="1" x14ac:dyDescent="0.2"/>
    <row r="22" spans="11:19" ht="15" hidden="1" customHeight="1" x14ac:dyDescent="0.2"/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customProperties>
    <customPr name="FPMExcelClientCellBasedFunctionStatus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183"/>
  <sheetViews>
    <sheetView showGridLines="0" topLeftCell="K1" zoomScale="80" zoomScaleNormal="80" zoomScaleSheetLayoutView="100" workbookViewId="0">
      <pane ySplit="4" topLeftCell="A5" activePane="bottomLeft" state="frozen"/>
      <selection pane="bottomLeft" activeCell="Z4" sqref="Z4"/>
    </sheetView>
  </sheetViews>
  <sheetFormatPr defaultColWidth="9.140625" defaultRowHeight="12.75" zeroHeight="1" outlineLevelCol="1" x14ac:dyDescent="0.2"/>
  <cols>
    <col min="1" max="1" width="11.5703125" style="2" bestFit="1" customWidth="1"/>
    <col min="2" max="2" width="18.42578125" style="2" customWidth="1"/>
    <col min="3" max="3" width="17.7109375" style="2" customWidth="1"/>
    <col min="4" max="4" width="17" style="2" bestFit="1" customWidth="1"/>
    <col min="5" max="5" width="20.42578125" style="2" customWidth="1"/>
    <col min="6" max="6" width="12.28515625" style="2" bestFit="1" customWidth="1"/>
    <col min="7" max="7" width="19.28515625" style="2" bestFit="1" customWidth="1"/>
    <col min="8" max="8" width="48.85546875" style="2" bestFit="1" customWidth="1"/>
    <col min="9" max="9" width="58.7109375" style="2" hidden="1" customWidth="1" outlineLevel="1"/>
    <col min="10" max="10" width="29.5703125" style="2" bestFit="1" customWidth="1" collapsed="1"/>
    <col min="11" max="24" width="12.7109375" style="2" customWidth="1"/>
    <col min="25" max="25" width="20" style="2" bestFit="1" customWidth="1"/>
    <col min="26" max="26" width="10.85546875" style="2" bestFit="1" customWidth="1"/>
    <col min="27" max="16384" width="9.140625" style="2"/>
  </cols>
  <sheetData>
    <row r="1" spans="1:26" ht="23.25" customHeight="1" x14ac:dyDescent="0.2">
      <c r="A1" s="60" t="s">
        <v>221</v>
      </c>
      <c r="B1" s="60"/>
      <c r="C1" s="60"/>
      <c r="D1" s="60"/>
      <c r="E1" s="60"/>
      <c r="F1" s="60"/>
      <c r="G1" s="3"/>
      <c r="H1" s="3"/>
      <c r="I1" s="3"/>
      <c r="J1" s="55" t="s">
        <v>74</v>
      </c>
      <c r="K1" s="56">
        <v>0.98795200000000005</v>
      </c>
      <c r="L1" s="56">
        <v>0.72335799999999995</v>
      </c>
      <c r="M1" s="56">
        <f>+K1</f>
        <v>0.98795200000000005</v>
      </c>
      <c r="N1" s="56">
        <v>0.72335799999999995</v>
      </c>
      <c r="O1" s="56">
        <v>0.99393900000000002</v>
      </c>
      <c r="P1" s="56">
        <v>0.72335799999999995</v>
      </c>
      <c r="Q1" s="56">
        <f>+O1</f>
        <v>0.99393900000000002</v>
      </c>
      <c r="R1" s="56">
        <v>0.72335799999999995</v>
      </c>
      <c r="S1" s="56">
        <v>1</v>
      </c>
      <c r="T1" s="56">
        <v>0.72335799999999995</v>
      </c>
      <c r="U1" s="56">
        <f>+S1</f>
        <v>1</v>
      </c>
      <c r="V1" s="56">
        <v>0.72335799999999995</v>
      </c>
      <c r="W1" s="56">
        <v>1.0249999999999999</v>
      </c>
      <c r="X1" s="56">
        <v>0.72335799999999995</v>
      </c>
    </row>
    <row r="2" spans="1:26" s="18" customFormat="1" ht="23.25" customHeight="1" thickBot="1" x14ac:dyDescent="0.25">
      <c r="A2" s="54" t="s">
        <v>222</v>
      </c>
      <c r="J2" s="57" t="s">
        <v>91</v>
      </c>
      <c r="K2" s="58">
        <v>0.986128</v>
      </c>
      <c r="L2" s="58">
        <v>0.75022999999999995</v>
      </c>
      <c r="M2" s="56">
        <v>0.87052399999999996</v>
      </c>
      <c r="N2" s="56">
        <v>0.72335799999999995</v>
      </c>
      <c r="O2" s="58">
        <v>0.99301499999999998</v>
      </c>
      <c r="P2" s="58">
        <v>0.75040200000000001</v>
      </c>
      <c r="Q2" s="56">
        <v>0.869726</v>
      </c>
      <c r="R2" s="56">
        <v>0.72335799999999995</v>
      </c>
      <c r="S2" s="58">
        <v>1</v>
      </c>
      <c r="T2" s="58">
        <v>0.75057700000000005</v>
      </c>
      <c r="U2" s="56">
        <v>0.86891700000000005</v>
      </c>
      <c r="V2" s="56">
        <v>0.72335799999999995</v>
      </c>
      <c r="W2" s="58">
        <v>1.0289520000000001</v>
      </c>
      <c r="X2" s="58">
        <v>0.75129599999999996</v>
      </c>
    </row>
    <row r="3" spans="1:26" s="18" customFormat="1" ht="35.25" customHeight="1" thickBot="1" x14ac:dyDescent="0.25">
      <c r="D3" s="3"/>
      <c r="F3" s="24"/>
      <c r="K3" s="64" t="s">
        <v>2</v>
      </c>
      <c r="L3" s="65"/>
      <c r="M3" s="64" t="s">
        <v>117</v>
      </c>
      <c r="N3" s="65"/>
      <c r="O3" s="64" t="s">
        <v>104</v>
      </c>
      <c r="P3" s="65"/>
      <c r="Q3" s="64" t="s">
        <v>116</v>
      </c>
      <c r="R3" s="65"/>
      <c r="S3" s="64" t="s">
        <v>3</v>
      </c>
      <c r="T3" s="65"/>
      <c r="U3" s="64" t="s">
        <v>118</v>
      </c>
      <c r="V3" s="65"/>
      <c r="W3" s="64" t="s">
        <v>105</v>
      </c>
      <c r="X3" s="65"/>
    </row>
    <row r="4" spans="1:26" ht="37.5" customHeight="1" thickBot="1" x14ac:dyDescent="0.25">
      <c r="A4" s="36" t="s">
        <v>73</v>
      </c>
      <c r="B4" s="36" t="s">
        <v>112</v>
      </c>
      <c r="C4" s="36" t="s">
        <v>94</v>
      </c>
      <c r="D4" s="36" t="s">
        <v>113</v>
      </c>
      <c r="E4" s="36" t="s">
        <v>93</v>
      </c>
      <c r="F4" s="36" t="s">
        <v>95</v>
      </c>
      <c r="G4" s="37" t="s">
        <v>0</v>
      </c>
      <c r="H4" s="36" t="s">
        <v>1</v>
      </c>
      <c r="I4" s="36" t="s">
        <v>13</v>
      </c>
      <c r="J4" s="37" t="s">
        <v>131</v>
      </c>
      <c r="K4" s="35" t="s">
        <v>4</v>
      </c>
      <c r="L4" s="35" t="s">
        <v>5</v>
      </c>
      <c r="M4" s="35" t="s">
        <v>4</v>
      </c>
      <c r="N4" s="35" t="s">
        <v>5</v>
      </c>
      <c r="O4" s="35" t="s">
        <v>4</v>
      </c>
      <c r="P4" s="35" t="s">
        <v>5</v>
      </c>
      <c r="Q4" s="35" t="s">
        <v>4</v>
      </c>
      <c r="R4" s="35" t="s">
        <v>5</v>
      </c>
      <c r="S4" s="35" t="s">
        <v>4</v>
      </c>
      <c r="T4" s="35" t="s">
        <v>5</v>
      </c>
      <c r="U4" s="35" t="s">
        <v>4</v>
      </c>
      <c r="V4" s="35" t="s">
        <v>5</v>
      </c>
      <c r="W4" s="35" t="s">
        <v>4</v>
      </c>
      <c r="X4" s="35" t="s">
        <v>5</v>
      </c>
      <c r="Z4" s="35" t="s">
        <v>264</v>
      </c>
    </row>
    <row r="5" spans="1:26" ht="20.25" customHeight="1" x14ac:dyDescent="0.2">
      <c r="A5" s="32"/>
      <c r="B5" s="33" t="s">
        <v>106</v>
      </c>
      <c r="C5" s="28"/>
      <c r="D5" s="27"/>
      <c r="E5" s="28"/>
      <c r="F5" s="28"/>
      <c r="G5" s="29"/>
      <c r="H5" s="28"/>
      <c r="I5" s="28"/>
      <c r="J5" s="30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6" s="1" customFormat="1" ht="15" customHeight="1" x14ac:dyDescent="0.2">
      <c r="A6" s="4" t="s">
        <v>74</v>
      </c>
      <c r="B6" s="4">
        <v>509017070016104</v>
      </c>
      <c r="C6" s="5">
        <v>1039001920031</v>
      </c>
      <c r="D6" s="5">
        <v>7898040325565</v>
      </c>
      <c r="E6" s="22">
        <v>30049079</v>
      </c>
      <c r="F6" s="5">
        <v>300002333</v>
      </c>
      <c r="G6" s="8" t="s">
        <v>152</v>
      </c>
      <c r="H6" s="8" t="s">
        <v>164</v>
      </c>
      <c r="I6" s="8" t="s">
        <v>157</v>
      </c>
      <c r="J6" s="41" t="s">
        <v>132</v>
      </c>
      <c r="K6" s="45">
        <f>ROUND($S6*K$1,3)</f>
        <v>52.895000000000003</v>
      </c>
      <c r="L6" s="45">
        <f>+ROUND(K6/L$1,3)</f>
        <v>73.123999999999995</v>
      </c>
      <c r="M6" s="45">
        <f>ROUND($S6*M$1,3)</f>
        <v>52.895000000000003</v>
      </c>
      <c r="N6" s="45">
        <f>+ROUND(M6/N$1,3)</f>
        <v>73.123999999999995</v>
      </c>
      <c r="O6" s="45">
        <f>ROUND($S6*O$1,3)</f>
        <v>53.215000000000003</v>
      </c>
      <c r="P6" s="45">
        <f>+ROUND(O6/P$1,3)</f>
        <v>73.566999999999993</v>
      </c>
      <c r="Q6" s="45">
        <f>ROUND($S6*Q$1,3)</f>
        <v>53.215000000000003</v>
      </c>
      <c r="R6" s="45">
        <f>+ROUND(Q6/R$1,3)</f>
        <v>73.566999999999993</v>
      </c>
      <c r="S6" s="45">
        <v>53.54</v>
      </c>
      <c r="T6" s="45">
        <f>+ROUND(S6/T$1,3)</f>
        <v>74.016000000000005</v>
      </c>
      <c r="U6" s="45">
        <f>ROUND($S6*U$1,3)</f>
        <v>53.54</v>
      </c>
      <c r="V6" s="45">
        <f>+ROUND(U6/V$1,3)</f>
        <v>74.016000000000005</v>
      </c>
      <c r="W6" s="45">
        <f>ROUND($S6*W$1,3)</f>
        <v>54.878999999999998</v>
      </c>
      <c r="X6" s="45">
        <f>+ROUND(W6/X$1,3)</f>
        <v>75.867000000000004</v>
      </c>
      <c r="Z6" s="10">
        <v>4.103285236410037E-2</v>
      </c>
    </row>
    <row r="7" spans="1:26" s="1" customFormat="1" ht="15" customHeight="1" x14ac:dyDescent="0.2">
      <c r="A7" s="4" t="s">
        <v>74</v>
      </c>
      <c r="B7" s="4">
        <v>509017070016504</v>
      </c>
      <c r="C7" s="5">
        <v>1039001920074</v>
      </c>
      <c r="D7" s="5">
        <v>7898040325602</v>
      </c>
      <c r="E7" s="22">
        <v>30049079</v>
      </c>
      <c r="F7" s="5">
        <v>300002335</v>
      </c>
      <c r="G7" s="8" t="s">
        <v>152</v>
      </c>
      <c r="H7" s="8" t="s">
        <v>165</v>
      </c>
      <c r="I7" s="8" t="s">
        <v>157</v>
      </c>
      <c r="J7" s="41" t="s">
        <v>132</v>
      </c>
      <c r="K7" s="45">
        <f t="shared" ref="K7:K66" si="0">ROUND($S7*K$1,3)</f>
        <v>100.396</v>
      </c>
      <c r="L7" s="45">
        <f t="shared" ref="L7:L66" si="1">+ROUND(K7/L$1,3)</f>
        <v>138.792</v>
      </c>
      <c r="M7" s="45">
        <f t="shared" ref="M7:M66" si="2">ROUND($S7*M$1,3)</f>
        <v>100.396</v>
      </c>
      <c r="N7" s="45">
        <f t="shared" ref="N7:N66" si="3">+ROUND(M7/N$1,3)</f>
        <v>138.792</v>
      </c>
      <c r="O7" s="45">
        <f t="shared" ref="O7:O66" si="4">ROUND($S7*O$1,3)</f>
        <v>101.004</v>
      </c>
      <c r="P7" s="45">
        <f t="shared" ref="P7:P66" si="5">+ROUND(O7/P$1,3)</f>
        <v>139.63200000000001</v>
      </c>
      <c r="Q7" s="45">
        <f t="shared" ref="Q7:Q66" si="6">ROUND($S7*Q$1,3)</f>
        <v>101.004</v>
      </c>
      <c r="R7" s="45">
        <f t="shared" ref="R7:R66" si="7">+ROUND(Q7/R$1,3)</f>
        <v>139.63200000000001</v>
      </c>
      <c r="S7" s="45">
        <v>101.62</v>
      </c>
      <c r="T7" s="45">
        <f t="shared" ref="T7:T66" si="8">+ROUND(S7/T$1,3)</f>
        <v>140.48400000000001</v>
      </c>
      <c r="U7" s="45">
        <f t="shared" ref="U7:U66" si="9">ROUND($S7*U$1,3)</f>
        <v>101.62</v>
      </c>
      <c r="V7" s="45">
        <f t="shared" ref="V7:V66" si="10">+ROUND(U7/V$1,3)</f>
        <v>140.48400000000001</v>
      </c>
      <c r="W7" s="45">
        <f t="shared" ref="W7:W66" si="11">ROUND($S7*W$1,3)</f>
        <v>104.161</v>
      </c>
      <c r="X7" s="45">
        <f t="shared" ref="X7:X66" si="12">+ROUND(W7/X$1,3)</f>
        <v>143.99600000000001</v>
      </c>
      <c r="Z7" s="10">
        <v>4.1050692038498759E-2</v>
      </c>
    </row>
    <row r="8" spans="1:26" s="1" customFormat="1" ht="15" customHeight="1" x14ac:dyDescent="0.2">
      <c r="A8" s="4" t="s">
        <v>74</v>
      </c>
      <c r="B8" s="4">
        <v>509000301111410</v>
      </c>
      <c r="C8" s="5">
        <v>1039001400011</v>
      </c>
      <c r="D8" s="4">
        <v>7898040320683</v>
      </c>
      <c r="E8" s="22">
        <v>30049099</v>
      </c>
      <c r="F8" s="5">
        <v>300001111</v>
      </c>
      <c r="G8" s="6" t="s">
        <v>14</v>
      </c>
      <c r="H8" s="6" t="s">
        <v>15</v>
      </c>
      <c r="I8" s="6" t="s">
        <v>223</v>
      </c>
      <c r="J8" s="41" t="s">
        <v>132</v>
      </c>
      <c r="K8" s="45">
        <v>27.31</v>
      </c>
      <c r="L8" s="45">
        <v>37.75</v>
      </c>
      <c r="M8" s="45">
        <v>27.31</v>
      </c>
      <c r="N8" s="45">
        <v>37.75</v>
      </c>
      <c r="O8" s="45">
        <v>27.48</v>
      </c>
      <c r="P8" s="45">
        <v>37.99</v>
      </c>
      <c r="Q8" s="45">
        <f t="shared" si="6"/>
        <v>27.481999999999999</v>
      </c>
      <c r="R8" s="45">
        <f t="shared" si="7"/>
        <v>37.991999999999997</v>
      </c>
      <c r="S8" s="45">
        <v>27.65</v>
      </c>
      <c r="T8" s="45">
        <v>38.22</v>
      </c>
      <c r="U8" s="45">
        <f t="shared" si="9"/>
        <v>27.65</v>
      </c>
      <c r="V8" s="45">
        <f t="shared" si="10"/>
        <v>38.225000000000001</v>
      </c>
      <c r="W8" s="45">
        <v>28.34</v>
      </c>
      <c r="X8" s="45">
        <v>39.18</v>
      </c>
      <c r="Z8" s="10">
        <v>3.9026082711210996E-2</v>
      </c>
    </row>
    <row r="9" spans="1:26" s="1" customFormat="1" ht="15" customHeight="1" x14ac:dyDescent="0.2">
      <c r="A9" s="4" t="s">
        <v>74</v>
      </c>
      <c r="B9" s="4">
        <v>509016080013203</v>
      </c>
      <c r="C9" s="5">
        <v>1039001400021</v>
      </c>
      <c r="D9" s="4">
        <v>7898040322137</v>
      </c>
      <c r="E9" s="22">
        <v>30049099</v>
      </c>
      <c r="F9" s="5">
        <v>300002260</v>
      </c>
      <c r="G9" s="6" t="s">
        <v>14</v>
      </c>
      <c r="H9" s="6" t="s">
        <v>122</v>
      </c>
      <c r="I9" s="6" t="s">
        <v>223</v>
      </c>
      <c r="J9" s="41" t="s">
        <v>132</v>
      </c>
      <c r="K9" s="45">
        <f t="shared" si="0"/>
        <v>68.296999999999997</v>
      </c>
      <c r="L9" s="45">
        <f t="shared" si="1"/>
        <v>94.417000000000002</v>
      </c>
      <c r="M9" s="45">
        <f t="shared" si="2"/>
        <v>68.296999999999997</v>
      </c>
      <c r="N9" s="45">
        <f t="shared" si="3"/>
        <v>94.417000000000002</v>
      </c>
      <c r="O9" s="45">
        <f t="shared" si="4"/>
        <v>68.710999999999999</v>
      </c>
      <c r="P9" s="45">
        <f t="shared" si="5"/>
        <v>94.989000000000004</v>
      </c>
      <c r="Q9" s="45">
        <f t="shared" si="6"/>
        <v>68.710999999999999</v>
      </c>
      <c r="R9" s="45">
        <f t="shared" si="7"/>
        <v>94.989000000000004</v>
      </c>
      <c r="S9" s="45">
        <v>69.13</v>
      </c>
      <c r="T9" s="45">
        <f t="shared" si="8"/>
        <v>95.567999999999998</v>
      </c>
      <c r="U9" s="45">
        <f t="shared" si="9"/>
        <v>69.13</v>
      </c>
      <c r="V9" s="45">
        <f t="shared" si="10"/>
        <v>95.567999999999998</v>
      </c>
      <c r="W9" s="45">
        <f t="shared" si="11"/>
        <v>70.858000000000004</v>
      </c>
      <c r="X9" s="45">
        <f t="shared" si="12"/>
        <v>97.956999999999994</v>
      </c>
      <c r="Z9" s="10">
        <v>3.9021221268218609E-2</v>
      </c>
    </row>
    <row r="10" spans="1:26" s="1" customFormat="1" ht="15" customHeight="1" x14ac:dyDescent="0.2">
      <c r="A10" s="4" t="s">
        <v>74</v>
      </c>
      <c r="B10" s="4">
        <v>509000406118415</v>
      </c>
      <c r="C10" s="5">
        <v>1039001230061</v>
      </c>
      <c r="D10" s="4">
        <v>7898040320621</v>
      </c>
      <c r="E10" s="22">
        <v>30049099</v>
      </c>
      <c r="F10" s="5">
        <v>300001091</v>
      </c>
      <c r="G10" s="6" t="s">
        <v>6</v>
      </c>
      <c r="H10" s="6" t="s">
        <v>16</v>
      </c>
      <c r="I10" s="6" t="s">
        <v>224</v>
      </c>
      <c r="J10" s="41" t="s">
        <v>132</v>
      </c>
      <c r="K10" s="45">
        <v>101.99</v>
      </c>
      <c r="L10" s="45">
        <v>141</v>
      </c>
      <c r="M10" s="45">
        <v>101.99</v>
      </c>
      <c r="N10" s="45">
        <v>141</v>
      </c>
      <c r="O10" s="45">
        <v>102.61</v>
      </c>
      <c r="P10" s="45">
        <v>141.85</v>
      </c>
      <c r="Q10" s="45">
        <f t="shared" si="6"/>
        <v>102.614</v>
      </c>
      <c r="R10" s="45">
        <f t="shared" si="7"/>
        <v>141.858</v>
      </c>
      <c r="S10" s="45">
        <v>103.24</v>
      </c>
      <c r="T10" s="45">
        <v>142.72</v>
      </c>
      <c r="U10" s="45">
        <f t="shared" si="9"/>
        <v>103.24</v>
      </c>
      <c r="V10" s="45">
        <f t="shared" si="10"/>
        <v>142.72300000000001</v>
      </c>
      <c r="W10" s="45">
        <v>105.82</v>
      </c>
      <c r="X10" s="45">
        <v>146.29</v>
      </c>
      <c r="Z10" s="10">
        <v>4.1143323816176913E-2</v>
      </c>
    </row>
    <row r="11" spans="1:26" s="1" customFormat="1" ht="15" customHeight="1" x14ac:dyDescent="0.2">
      <c r="A11" s="4" t="s">
        <v>74</v>
      </c>
      <c r="B11" s="4">
        <v>509000407114413</v>
      </c>
      <c r="C11" s="5">
        <v>1039001230078</v>
      </c>
      <c r="D11" s="4">
        <v>7898040320706</v>
      </c>
      <c r="E11" s="22">
        <v>30049099</v>
      </c>
      <c r="F11" s="5">
        <v>300001094</v>
      </c>
      <c r="G11" s="6" t="s">
        <v>6</v>
      </c>
      <c r="H11" s="6" t="s">
        <v>17</v>
      </c>
      <c r="I11" s="6" t="s">
        <v>224</v>
      </c>
      <c r="J11" s="41" t="s">
        <v>132</v>
      </c>
      <c r="K11" s="45">
        <v>152.76</v>
      </c>
      <c r="L11" s="45">
        <v>211.18</v>
      </c>
      <c r="M11" s="45">
        <v>152.76</v>
      </c>
      <c r="N11" s="45">
        <v>211.18</v>
      </c>
      <c r="O11" s="45">
        <v>153.69</v>
      </c>
      <c r="P11" s="45">
        <v>212.47</v>
      </c>
      <c r="Q11" s="45">
        <f t="shared" si="6"/>
        <v>153.68299999999999</v>
      </c>
      <c r="R11" s="45">
        <f t="shared" si="7"/>
        <v>212.458</v>
      </c>
      <c r="S11" s="45">
        <v>154.62</v>
      </c>
      <c r="T11" s="45">
        <v>213.76</v>
      </c>
      <c r="U11" s="45">
        <f t="shared" si="9"/>
        <v>154.62</v>
      </c>
      <c r="V11" s="45">
        <f t="shared" si="10"/>
        <v>213.75299999999999</v>
      </c>
      <c r="W11" s="45">
        <v>158.49</v>
      </c>
      <c r="X11" s="45">
        <v>219.1</v>
      </c>
      <c r="Z11" s="10">
        <v>4.1071783333610945E-2</v>
      </c>
    </row>
    <row r="12" spans="1:26" s="1" customFormat="1" ht="15" customHeight="1" x14ac:dyDescent="0.2">
      <c r="A12" s="4" t="s">
        <v>74</v>
      </c>
      <c r="B12" s="4">
        <v>509004602116317</v>
      </c>
      <c r="C12" s="5">
        <v>1039001750039</v>
      </c>
      <c r="D12" s="4">
        <v>7898040321765</v>
      </c>
      <c r="E12" s="22">
        <v>30049099</v>
      </c>
      <c r="F12" s="5">
        <v>300001133</v>
      </c>
      <c r="G12" s="6" t="s">
        <v>31</v>
      </c>
      <c r="H12" s="6" t="s">
        <v>58</v>
      </c>
      <c r="I12" s="6" t="s">
        <v>225</v>
      </c>
      <c r="J12" s="41" t="s">
        <v>133</v>
      </c>
      <c r="K12" s="45">
        <v>94.64</v>
      </c>
      <c r="L12" s="45">
        <v>130.83000000000001</v>
      </c>
      <c r="M12" s="45">
        <v>94.64</v>
      </c>
      <c r="N12" s="45">
        <v>130.83000000000001</v>
      </c>
      <c r="O12" s="45">
        <v>95.21</v>
      </c>
      <c r="P12" s="45">
        <v>131.62</v>
      </c>
      <c r="Q12" s="45">
        <f t="shared" si="6"/>
        <v>95.209000000000003</v>
      </c>
      <c r="R12" s="45">
        <f t="shared" si="7"/>
        <v>131.62100000000001</v>
      </c>
      <c r="S12" s="45">
        <v>95.79</v>
      </c>
      <c r="T12" s="45">
        <v>132.43</v>
      </c>
      <c r="U12" s="45">
        <f t="shared" si="9"/>
        <v>95.79</v>
      </c>
      <c r="V12" s="45">
        <f t="shared" si="10"/>
        <v>132.42400000000001</v>
      </c>
      <c r="W12" s="45">
        <v>98.19</v>
      </c>
      <c r="X12" s="45">
        <v>135.74</v>
      </c>
      <c r="Z12" s="10">
        <v>4.1107237273426023E-2</v>
      </c>
    </row>
    <row r="13" spans="1:26" s="1" customFormat="1" ht="15" customHeight="1" x14ac:dyDescent="0.2">
      <c r="A13" s="4" t="s">
        <v>74</v>
      </c>
      <c r="B13" s="4">
        <v>509004601111311</v>
      </c>
      <c r="C13" s="5">
        <v>1039001750020</v>
      </c>
      <c r="D13" s="4">
        <v>7898040321567</v>
      </c>
      <c r="E13" s="22">
        <v>30049099</v>
      </c>
      <c r="F13" s="5">
        <v>300001131</v>
      </c>
      <c r="G13" s="6" t="s">
        <v>31</v>
      </c>
      <c r="H13" s="6" t="s">
        <v>32</v>
      </c>
      <c r="I13" s="6" t="s">
        <v>225</v>
      </c>
      <c r="J13" s="41" t="s">
        <v>133</v>
      </c>
      <c r="K13" s="45">
        <v>110.35</v>
      </c>
      <c r="L13" s="45">
        <v>152.55000000000001</v>
      </c>
      <c r="M13" s="45">
        <v>110.35</v>
      </c>
      <c r="N13" s="45">
        <v>152.55000000000001</v>
      </c>
      <c r="O13" s="45">
        <v>111.02</v>
      </c>
      <c r="P13" s="45">
        <v>153.47999999999999</v>
      </c>
      <c r="Q13" s="45">
        <f t="shared" si="6"/>
        <v>111.023</v>
      </c>
      <c r="R13" s="45">
        <f t="shared" si="7"/>
        <v>153.483</v>
      </c>
      <c r="S13" s="45">
        <v>111.7</v>
      </c>
      <c r="T13" s="45">
        <v>154.41999999999999</v>
      </c>
      <c r="U13" s="45">
        <f t="shared" si="9"/>
        <v>111.7</v>
      </c>
      <c r="V13" s="45">
        <f t="shared" si="10"/>
        <v>154.41900000000001</v>
      </c>
      <c r="W13" s="45">
        <v>114.49</v>
      </c>
      <c r="X13" s="45">
        <v>158.28</v>
      </c>
      <c r="Z13" s="10">
        <v>4.114149373884346E-2</v>
      </c>
    </row>
    <row r="14" spans="1:26" s="1" customFormat="1" ht="15" customHeight="1" x14ac:dyDescent="0.2">
      <c r="A14" s="4" t="s">
        <v>74</v>
      </c>
      <c r="B14" s="4" t="s">
        <v>214</v>
      </c>
      <c r="C14" s="5">
        <v>1010000080279</v>
      </c>
      <c r="D14" s="4">
        <v>7896226500416</v>
      </c>
      <c r="E14" s="22">
        <v>30049099</v>
      </c>
      <c r="F14" s="5">
        <v>300002711</v>
      </c>
      <c r="G14" s="6" t="s">
        <v>208</v>
      </c>
      <c r="H14" s="6" t="s">
        <v>209</v>
      </c>
      <c r="I14" s="6" t="s">
        <v>213</v>
      </c>
      <c r="J14" s="41" t="s">
        <v>133</v>
      </c>
      <c r="K14" s="45">
        <f t="shared" si="0"/>
        <v>19.759</v>
      </c>
      <c r="L14" s="45">
        <f t="shared" si="1"/>
        <v>27.315999999999999</v>
      </c>
      <c r="M14" s="45">
        <f t="shared" si="2"/>
        <v>19.759</v>
      </c>
      <c r="N14" s="45">
        <f t="shared" si="3"/>
        <v>27.315999999999999</v>
      </c>
      <c r="O14" s="45">
        <f t="shared" si="4"/>
        <v>19.879000000000001</v>
      </c>
      <c r="P14" s="45">
        <f t="shared" si="5"/>
        <v>27.481999999999999</v>
      </c>
      <c r="Q14" s="45">
        <f t="shared" si="6"/>
        <v>19.879000000000001</v>
      </c>
      <c r="R14" s="45">
        <f t="shared" si="7"/>
        <v>27.481999999999999</v>
      </c>
      <c r="S14" s="45">
        <v>20</v>
      </c>
      <c r="T14" s="45">
        <f t="shared" si="8"/>
        <v>27.649000000000001</v>
      </c>
      <c r="U14" s="45">
        <f t="shared" si="9"/>
        <v>20</v>
      </c>
      <c r="V14" s="45">
        <f t="shared" si="10"/>
        <v>27.649000000000001</v>
      </c>
      <c r="W14" s="45">
        <f t="shared" si="11"/>
        <v>20.5</v>
      </c>
      <c r="X14" s="45">
        <f t="shared" si="12"/>
        <v>28.34</v>
      </c>
      <c r="Y14" s="1" t="s">
        <v>218</v>
      </c>
      <c r="Z14" s="10">
        <v>4.1124414367516904E-2</v>
      </c>
    </row>
    <row r="15" spans="1:26" s="1" customFormat="1" ht="15" customHeight="1" x14ac:dyDescent="0.2">
      <c r="A15" s="4" t="s">
        <v>74</v>
      </c>
      <c r="B15" s="4" t="s">
        <v>215</v>
      </c>
      <c r="C15" s="5">
        <v>1010000080309</v>
      </c>
      <c r="D15" s="4">
        <v>7896226500386</v>
      </c>
      <c r="E15" s="22">
        <v>30049099</v>
      </c>
      <c r="F15" s="5">
        <v>300002712</v>
      </c>
      <c r="G15" s="6" t="s">
        <v>211</v>
      </c>
      <c r="H15" s="6" t="s">
        <v>212</v>
      </c>
      <c r="I15" s="6" t="s">
        <v>213</v>
      </c>
      <c r="J15" s="41" t="s">
        <v>133</v>
      </c>
      <c r="K15" s="45">
        <f t="shared" si="0"/>
        <v>19.373999999999999</v>
      </c>
      <c r="L15" s="45">
        <f t="shared" si="1"/>
        <v>26.783000000000001</v>
      </c>
      <c r="M15" s="45">
        <f t="shared" si="2"/>
        <v>19.373999999999999</v>
      </c>
      <c r="N15" s="45">
        <f t="shared" si="3"/>
        <v>26.783000000000001</v>
      </c>
      <c r="O15" s="45">
        <f t="shared" si="4"/>
        <v>19.491</v>
      </c>
      <c r="P15" s="45">
        <f t="shared" si="5"/>
        <v>26.945</v>
      </c>
      <c r="Q15" s="45">
        <f t="shared" si="6"/>
        <v>19.491</v>
      </c>
      <c r="R15" s="45">
        <f t="shared" si="7"/>
        <v>26.945</v>
      </c>
      <c r="S15" s="45">
        <v>19.61</v>
      </c>
      <c r="T15" s="45">
        <f t="shared" si="8"/>
        <v>27.11</v>
      </c>
      <c r="U15" s="45">
        <f t="shared" si="9"/>
        <v>19.61</v>
      </c>
      <c r="V15" s="45">
        <f t="shared" si="10"/>
        <v>27.11</v>
      </c>
      <c r="W15" s="45">
        <f t="shared" si="11"/>
        <v>20.100000000000001</v>
      </c>
      <c r="X15" s="45">
        <f t="shared" si="12"/>
        <v>27.786999999999999</v>
      </c>
      <c r="Y15" s="1" t="s">
        <v>218</v>
      </c>
      <c r="Z15" s="10">
        <v>4.0870488322717557E-2</v>
      </c>
    </row>
    <row r="16" spans="1:26" s="1" customFormat="1" ht="15" customHeight="1" x14ac:dyDescent="0.2">
      <c r="A16" s="4" t="s">
        <v>74</v>
      </c>
      <c r="B16" s="4" t="s">
        <v>216</v>
      </c>
      <c r="C16" s="5">
        <v>1010000080341</v>
      </c>
      <c r="D16" s="4">
        <v>7896226500379</v>
      </c>
      <c r="E16" s="22">
        <v>30049099</v>
      </c>
      <c r="F16" s="5">
        <v>300002714</v>
      </c>
      <c r="G16" s="6" t="s">
        <v>208</v>
      </c>
      <c r="H16" s="6" t="s">
        <v>210</v>
      </c>
      <c r="I16" s="6" t="s">
        <v>213</v>
      </c>
      <c r="J16" s="41" t="s">
        <v>133</v>
      </c>
      <c r="K16" s="45">
        <f t="shared" si="0"/>
        <v>15.659000000000001</v>
      </c>
      <c r="L16" s="45">
        <f t="shared" si="1"/>
        <v>21.648</v>
      </c>
      <c r="M16" s="45">
        <f t="shared" si="2"/>
        <v>15.659000000000001</v>
      </c>
      <c r="N16" s="45">
        <f t="shared" si="3"/>
        <v>21.648</v>
      </c>
      <c r="O16" s="45">
        <f t="shared" si="4"/>
        <v>15.754</v>
      </c>
      <c r="P16" s="45">
        <f t="shared" si="5"/>
        <v>21.779</v>
      </c>
      <c r="Q16" s="45">
        <f t="shared" si="6"/>
        <v>15.754</v>
      </c>
      <c r="R16" s="45">
        <f t="shared" si="7"/>
        <v>21.779</v>
      </c>
      <c r="S16" s="45">
        <v>15.85</v>
      </c>
      <c r="T16" s="45">
        <f t="shared" si="8"/>
        <v>21.911999999999999</v>
      </c>
      <c r="U16" s="45">
        <f t="shared" si="9"/>
        <v>15.85</v>
      </c>
      <c r="V16" s="45">
        <f t="shared" si="10"/>
        <v>21.911999999999999</v>
      </c>
      <c r="W16" s="45">
        <f t="shared" si="11"/>
        <v>16.245999999999999</v>
      </c>
      <c r="X16" s="45">
        <f t="shared" si="12"/>
        <v>22.459</v>
      </c>
      <c r="Y16" s="1" t="s">
        <v>218</v>
      </c>
      <c r="Z16" s="10">
        <v>4.1392904073587422E-2</v>
      </c>
    </row>
    <row r="17" spans="1:26" s="1" customFormat="1" ht="15" customHeight="1" x14ac:dyDescent="0.2">
      <c r="A17" s="4" t="s">
        <v>74</v>
      </c>
      <c r="B17" s="4" t="s">
        <v>217</v>
      </c>
      <c r="C17" s="5">
        <v>1010000080351</v>
      </c>
      <c r="D17" s="4">
        <v>7896226500423</v>
      </c>
      <c r="E17" s="22">
        <v>30049099</v>
      </c>
      <c r="F17" s="5">
        <v>300002716</v>
      </c>
      <c r="G17" s="6" t="s">
        <v>211</v>
      </c>
      <c r="H17" s="6" t="s">
        <v>210</v>
      </c>
      <c r="I17" s="6" t="s">
        <v>213</v>
      </c>
      <c r="J17" s="41" t="s">
        <v>133</v>
      </c>
      <c r="K17" s="45">
        <f t="shared" si="0"/>
        <v>30.280999999999999</v>
      </c>
      <c r="L17" s="45">
        <f t="shared" si="1"/>
        <v>41.862000000000002</v>
      </c>
      <c r="M17" s="45">
        <f t="shared" si="2"/>
        <v>30.280999999999999</v>
      </c>
      <c r="N17" s="45">
        <f t="shared" si="3"/>
        <v>41.862000000000002</v>
      </c>
      <c r="O17" s="45">
        <f t="shared" si="4"/>
        <v>30.463999999999999</v>
      </c>
      <c r="P17" s="45">
        <f t="shared" si="5"/>
        <v>42.115000000000002</v>
      </c>
      <c r="Q17" s="45">
        <f t="shared" si="6"/>
        <v>30.463999999999999</v>
      </c>
      <c r="R17" s="45">
        <f t="shared" si="7"/>
        <v>42.115000000000002</v>
      </c>
      <c r="S17" s="45">
        <v>30.65</v>
      </c>
      <c r="T17" s="45">
        <f t="shared" si="8"/>
        <v>42.372</v>
      </c>
      <c r="U17" s="45">
        <f t="shared" si="9"/>
        <v>30.65</v>
      </c>
      <c r="V17" s="45">
        <f t="shared" si="10"/>
        <v>42.372</v>
      </c>
      <c r="W17" s="45">
        <f t="shared" si="11"/>
        <v>31.416</v>
      </c>
      <c r="X17" s="45">
        <f t="shared" si="12"/>
        <v>43.430999999999997</v>
      </c>
      <c r="Y17" s="1" t="s">
        <v>218</v>
      </c>
      <c r="Z17" s="10">
        <v>4.1100543478260754E-2</v>
      </c>
    </row>
    <row r="18" spans="1:26" s="1" customFormat="1" ht="15" customHeight="1" x14ac:dyDescent="0.2">
      <c r="A18" s="4" t="s">
        <v>74</v>
      </c>
      <c r="B18" s="4">
        <v>509013120012403</v>
      </c>
      <c r="C18" s="5">
        <v>1039001480015</v>
      </c>
      <c r="D18" s="4">
        <v>7898040323288</v>
      </c>
      <c r="E18" s="22">
        <v>30049069</v>
      </c>
      <c r="F18" s="5">
        <v>300001930</v>
      </c>
      <c r="G18" s="6" t="s">
        <v>35</v>
      </c>
      <c r="H18" s="6" t="s">
        <v>102</v>
      </c>
      <c r="I18" s="6" t="s">
        <v>226</v>
      </c>
      <c r="J18" s="41" t="s">
        <v>132</v>
      </c>
      <c r="K18" s="45">
        <v>2.14</v>
      </c>
      <c r="L18" s="45">
        <v>2.96</v>
      </c>
      <c r="M18" s="45">
        <v>2.14</v>
      </c>
      <c r="N18" s="45">
        <v>2.96</v>
      </c>
      <c r="O18" s="45">
        <v>2.16</v>
      </c>
      <c r="P18" s="45">
        <v>2.99</v>
      </c>
      <c r="Q18" s="45">
        <f t="shared" si="6"/>
        <v>2.157</v>
      </c>
      <c r="R18" s="45">
        <f t="shared" si="7"/>
        <v>2.9820000000000002</v>
      </c>
      <c r="S18" s="45">
        <v>2.17</v>
      </c>
      <c r="T18" s="45">
        <v>3</v>
      </c>
      <c r="U18" s="45">
        <f t="shared" si="9"/>
        <v>2.17</v>
      </c>
      <c r="V18" s="45">
        <f t="shared" si="10"/>
        <v>3</v>
      </c>
      <c r="W18" s="45">
        <v>2.2200000000000002</v>
      </c>
      <c r="X18" s="45">
        <v>3.07</v>
      </c>
      <c r="Z18" s="10">
        <v>4.1948761089311892E-2</v>
      </c>
    </row>
    <row r="19" spans="1:26" s="1" customFormat="1" ht="15" customHeight="1" x14ac:dyDescent="0.2">
      <c r="A19" s="4" t="s">
        <v>74</v>
      </c>
      <c r="B19" s="4">
        <v>509017070015704</v>
      </c>
      <c r="C19" s="5">
        <v>1039001960017</v>
      </c>
      <c r="D19" s="4">
        <v>7898040325626</v>
      </c>
      <c r="E19" s="22">
        <v>30049039</v>
      </c>
      <c r="F19" s="5">
        <v>300002348</v>
      </c>
      <c r="G19" s="6" t="s">
        <v>155</v>
      </c>
      <c r="H19" s="6" t="s">
        <v>163</v>
      </c>
      <c r="I19" s="6" t="s">
        <v>160</v>
      </c>
      <c r="J19" s="41" t="s">
        <v>132</v>
      </c>
      <c r="K19" s="45">
        <f t="shared" si="0"/>
        <v>47.432000000000002</v>
      </c>
      <c r="L19" s="45">
        <f t="shared" si="1"/>
        <v>65.572000000000003</v>
      </c>
      <c r="M19" s="45">
        <f t="shared" si="2"/>
        <v>47.432000000000002</v>
      </c>
      <c r="N19" s="45">
        <f t="shared" si="3"/>
        <v>65.572000000000003</v>
      </c>
      <c r="O19" s="45">
        <f t="shared" si="4"/>
        <v>47.719000000000001</v>
      </c>
      <c r="P19" s="45">
        <f t="shared" si="5"/>
        <v>65.968999999999994</v>
      </c>
      <c r="Q19" s="45">
        <f t="shared" si="6"/>
        <v>47.719000000000001</v>
      </c>
      <c r="R19" s="45">
        <f t="shared" si="7"/>
        <v>65.968999999999994</v>
      </c>
      <c r="S19" s="45">
        <v>48.01</v>
      </c>
      <c r="T19" s="45">
        <f t="shared" si="8"/>
        <v>66.370999999999995</v>
      </c>
      <c r="U19" s="45">
        <f t="shared" si="9"/>
        <v>48.01</v>
      </c>
      <c r="V19" s="45">
        <f t="shared" si="10"/>
        <v>66.370999999999995</v>
      </c>
      <c r="W19" s="45">
        <f t="shared" si="11"/>
        <v>49.21</v>
      </c>
      <c r="X19" s="45">
        <f t="shared" si="12"/>
        <v>68.03</v>
      </c>
      <c r="Z19" s="10">
        <v>4.1171941923381361E-2</v>
      </c>
    </row>
    <row r="20" spans="1:26" s="1" customFormat="1" ht="15" customHeight="1" x14ac:dyDescent="0.2">
      <c r="A20" s="4" t="s">
        <v>74</v>
      </c>
      <c r="B20" s="4">
        <v>509017070015804</v>
      </c>
      <c r="C20" s="5">
        <v>1039001960025</v>
      </c>
      <c r="D20" s="4">
        <v>7898040325633</v>
      </c>
      <c r="E20" s="22">
        <v>30049039</v>
      </c>
      <c r="F20" s="5">
        <v>300002350</v>
      </c>
      <c r="G20" s="6" t="s">
        <v>155</v>
      </c>
      <c r="H20" s="6" t="s">
        <v>172</v>
      </c>
      <c r="I20" s="6" t="s">
        <v>160</v>
      </c>
      <c r="J20" s="41" t="s">
        <v>132</v>
      </c>
      <c r="K20" s="45">
        <f t="shared" si="0"/>
        <v>86.426000000000002</v>
      </c>
      <c r="L20" s="45">
        <f t="shared" si="1"/>
        <v>119.479</v>
      </c>
      <c r="M20" s="45">
        <f t="shared" si="2"/>
        <v>86.426000000000002</v>
      </c>
      <c r="N20" s="45">
        <f t="shared" si="3"/>
        <v>119.479</v>
      </c>
      <c r="O20" s="45">
        <f t="shared" si="4"/>
        <v>86.95</v>
      </c>
      <c r="P20" s="45">
        <f t="shared" si="5"/>
        <v>120.203</v>
      </c>
      <c r="Q20" s="45">
        <f t="shared" si="6"/>
        <v>86.95</v>
      </c>
      <c r="R20" s="45">
        <f t="shared" si="7"/>
        <v>120.203</v>
      </c>
      <c r="S20" s="45">
        <v>87.48</v>
      </c>
      <c r="T20" s="45">
        <f t="shared" si="8"/>
        <v>120.93600000000001</v>
      </c>
      <c r="U20" s="45">
        <f t="shared" si="9"/>
        <v>87.48</v>
      </c>
      <c r="V20" s="45">
        <f t="shared" si="10"/>
        <v>120.93600000000001</v>
      </c>
      <c r="W20" s="45">
        <f t="shared" si="11"/>
        <v>89.667000000000002</v>
      </c>
      <c r="X20" s="45">
        <f t="shared" si="12"/>
        <v>123.959</v>
      </c>
      <c r="Z20" s="10">
        <v>4.1113758458751981E-2</v>
      </c>
    </row>
    <row r="21" spans="1:26" s="1" customFormat="1" ht="15" customHeight="1" x14ac:dyDescent="0.2">
      <c r="A21" s="4" t="s">
        <v>74</v>
      </c>
      <c r="B21" s="4">
        <v>529201402114318</v>
      </c>
      <c r="C21" s="5">
        <v>1010001350032</v>
      </c>
      <c r="D21" s="4">
        <v>7896226501178</v>
      </c>
      <c r="E21" s="22">
        <v>30049099</v>
      </c>
      <c r="F21" s="5">
        <v>300002720</v>
      </c>
      <c r="G21" s="6" t="s">
        <v>199</v>
      </c>
      <c r="H21" s="6" t="s">
        <v>200</v>
      </c>
      <c r="I21" s="6" t="s">
        <v>206</v>
      </c>
      <c r="J21" s="41" t="s">
        <v>133</v>
      </c>
      <c r="K21" s="45">
        <f t="shared" si="0"/>
        <v>50.366</v>
      </c>
      <c r="L21" s="45">
        <f t="shared" si="1"/>
        <v>69.628</v>
      </c>
      <c r="M21" s="45">
        <f t="shared" si="2"/>
        <v>50.366</v>
      </c>
      <c r="N21" s="45">
        <f t="shared" si="3"/>
        <v>69.628</v>
      </c>
      <c r="O21" s="45">
        <f t="shared" si="4"/>
        <v>50.670999999999999</v>
      </c>
      <c r="P21" s="45">
        <f t="shared" si="5"/>
        <v>70.05</v>
      </c>
      <c r="Q21" s="45">
        <f t="shared" si="6"/>
        <v>50.670999999999999</v>
      </c>
      <c r="R21" s="45">
        <f t="shared" si="7"/>
        <v>70.05</v>
      </c>
      <c r="S21" s="45">
        <v>50.98</v>
      </c>
      <c r="T21" s="45">
        <f t="shared" si="8"/>
        <v>70.477000000000004</v>
      </c>
      <c r="U21" s="45">
        <f t="shared" si="9"/>
        <v>50.98</v>
      </c>
      <c r="V21" s="45">
        <f t="shared" si="10"/>
        <v>70.477000000000004</v>
      </c>
      <c r="W21" s="45">
        <f t="shared" si="11"/>
        <v>52.255000000000003</v>
      </c>
      <c r="X21" s="45">
        <f t="shared" si="12"/>
        <v>72.239000000000004</v>
      </c>
      <c r="Y21" s="1" t="s">
        <v>218</v>
      </c>
      <c r="Z21" s="10">
        <v>4.3389275480965939E-2</v>
      </c>
    </row>
    <row r="22" spans="1:26" s="1" customFormat="1" ht="15" customHeight="1" x14ac:dyDescent="0.2">
      <c r="A22" s="4" t="s">
        <v>74</v>
      </c>
      <c r="B22" s="4">
        <v>529201403110316</v>
      </c>
      <c r="C22" s="5">
        <v>1010001350105</v>
      </c>
      <c r="D22" s="4">
        <v>7896226502465</v>
      </c>
      <c r="E22" s="22">
        <v>30049099</v>
      </c>
      <c r="F22" s="5">
        <v>300002721</v>
      </c>
      <c r="G22" s="6" t="s">
        <v>199</v>
      </c>
      <c r="H22" s="6" t="s">
        <v>201</v>
      </c>
      <c r="I22" s="6" t="s">
        <v>206</v>
      </c>
      <c r="J22" s="41" t="s">
        <v>133</v>
      </c>
      <c r="K22" s="45">
        <f t="shared" si="0"/>
        <v>75.597999999999999</v>
      </c>
      <c r="L22" s="45">
        <f t="shared" si="1"/>
        <v>104.51</v>
      </c>
      <c r="M22" s="45">
        <f t="shared" si="2"/>
        <v>75.597999999999999</v>
      </c>
      <c r="N22" s="45">
        <f t="shared" si="3"/>
        <v>104.51</v>
      </c>
      <c r="O22" s="45">
        <f t="shared" si="4"/>
        <v>76.055999999999997</v>
      </c>
      <c r="P22" s="45">
        <f t="shared" si="5"/>
        <v>105.143</v>
      </c>
      <c r="Q22" s="45">
        <f t="shared" si="6"/>
        <v>76.055999999999997</v>
      </c>
      <c r="R22" s="45">
        <f t="shared" si="7"/>
        <v>105.143</v>
      </c>
      <c r="S22" s="45">
        <v>76.52</v>
      </c>
      <c r="T22" s="45">
        <f t="shared" si="8"/>
        <v>105.78400000000001</v>
      </c>
      <c r="U22" s="45">
        <f t="shared" si="9"/>
        <v>76.52</v>
      </c>
      <c r="V22" s="45">
        <f t="shared" si="10"/>
        <v>105.78400000000001</v>
      </c>
      <c r="W22" s="45">
        <f t="shared" si="11"/>
        <v>78.433000000000007</v>
      </c>
      <c r="X22" s="45">
        <f t="shared" si="12"/>
        <v>108.429</v>
      </c>
      <c r="Y22" s="1" t="s">
        <v>218</v>
      </c>
      <c r="Z22" s="10">
        <v>4.335969457322042E-2</v>
      </c>
    </row>
    <row r="23" spans="1:26" s="1" customFormat="1" ht="15" customHeight="1" x14ac:dyDescent="0.2">
      <c r="A23" s="4" t="s">
        <v>74</v>
      </c>
      <c r="B23" s="4">
        <v>529201406111313</v>
      </c>
      <c r="C23" s="5">
        <v>1010001350148</v>
      </c>
      <c r="D23" s="4">
        <v>7896226503622</v>
      </c>
      <c r="E23" s="22">
        <v>30049099</v>
      </c>
      <c r="F23" s="5">
        <v>300002723</v>
      </c>
      <c r="G23" s="6" t="s">
        <v>199</v>
      </c>
      <c r="H23" s="6" t="s">
        <v>202</v>
      </c>
      <c r="I23" s="6" t="s">
        <v>206</v>
      </c>
      <c r="J23" s="41" t="s">
        <v>133</v>
      </c>
      <c r="K23" s="45">
        <f t="shared" si="0"/>
        <v>25.143000000000001</v>
      </c>
      <c r="L23" s="45">
        <f t="shared" si="1"/>
        <v>34.759</v>
      </c>
      <c r="M23" s="45">
        <f t="shared" si="2"/>
        <v>25.143000000000001</v>
      </c>
      <c r="N23" s="45">
        <f t="shared" si="3"/>
        <v>34.759</v>
      </c>
      <c r="O23" s="45">
        <f t="shared" si="4"/>
        <v>25.295999999999999</v>
      </c>
      <c r="P23" s="45">
        <f t="shared" si="5"/>
        <v>34.97</v>
      </c>
      <c r="Q23" s="45">
        <f t="shared" si="6"/>
        <v>25.295999999999999</v>
      </c>
      <c r="R23" s="45">
        <f t="shared" si="7"/>
        <v>34.97</v>
      </c>
      <c r="S23" s="45">
        <v>25.45</v>
      </c>
      <c r="T23" s="45">
        <f t="shared" si="8"/>
        <v>35.183</v>
      </c>
      <c r="U23" s="45">
        <f t="shared" si="9"/>
        <v>25.45</v>
      </c>
      <c r="V23" s="45">
        <f t="shared" si="10"/>
        <v>35.183</v>
      </c>
      <c r="W23" s="45">
        <f t="shared" si="11"/>
        <v>26.085999999999999</v>
      </c>
      <c r="X23" s="45">
        <f t="shared" si="12"/>
        <v>36.061999999999998</v>
      </c>
      <c r="Y23" s="1" t="s">
        <v>218</v>
      </c>
      <c r="Z23" s="10">
        <v>4.3460434604345899E-2</v>
      </c>
    </row>
    <row r="24" spans="1:26" s="1" customFormat="1" ht="15" customHeight="1" x14ac:dyDescent="0.2">
      <c r="A24" s="4" t="s">
        <v>74</v>
      </c>
      <c r="B24" s="4">
        <v>529201407116319</v>
      </c>
      <c r="C24" s="5">
        <v>1010001350156</v>
      </c>
      <c r="D24" s="4">
        <v>7896226503288</v>
      </c>
      <c r="E24" s="22">
        <v>30049099</v>
      </c>
      <c r="F24" s="5">
        <v>300002724</v>
      </c>
      <c r="G24" s="6" t="s">
        <v>199</v>
      </c>
      <c r="H24" s="6" t="s">
        <v>203</v>
      </c>
      <c r="I24" s="6" t="s">
        <v>206</v>
      </c>
      <c r="J24" s="41" t="s">
        <v>133</v>
      </c>
      <c r="K24" s="45">
        <f t="shared" si="0"/>
        <v>37.75</v>
      </c>
      <c r="L24" s="45">
        <f t="shared" si="1"/>
        <v>52.186999999999998</v>
      </c>
      <c r="M24" s="45">
        <f t="shared" si="2"/>
        <v>37.75</v>
      </c>
      <c r="N24" s="45">
        <f t="shared" si="3"/>
        <v>52.186999999999998</v>
      </c>
      <c r="O24" s="45">
        <f t="shared" si="4"/>
        <v>37.978000000000002</v>
      </c>
      <c r="P24" s="45">
        <f t="shared" si="5"/>
        <v>52.502000000000002</v>
      </c>
      <c r="Q24" s="45">
        <f t="shared" si="6"/>
        <v>37.978000000000002</v>
      </c>
      <c r="R24" s="45">
        <f t="shared" si="7"/>
        <v>52.502000000000002</v>
      </c>
      <c r="S24" s="45">
        <v>38.21</v>
      </c>
      <c r="T24" s="45">
        <f t="shared" si="8"/>
        <v>52.823</v>
      </c>
      <c r="U24" s="45">
        <f t="shared" si="9"/>
        <v>38.21</v>
      </c>
      <c r="V24" s="45">
        <f t="shared" si="10"/>
        <v>52.823</v>
      </c>
      <c r="W24" s="45">
        <f t="shared" si="11"/>
        <v>39.164999999999999</v>
      </c>
      <c r="X24" s="45">
        <f t="shared" si="12"/>
        <v>54.143000000000001</v>
      </c>
      <c r="Y24" s="1" t="s">
        <v>218</v>
      </c>
      <c r="Z24" s="10">
        <v>4.3418896777717153E-2</v>
      </c>
    </row>
    <row r="25" spans="1:26" s="1" customFormat="1" ht="15" customHeight="1" x14ac:dyDescent="0.2">
      <c r="A25" s="4" t="s">
        <v>74</v>
      </c>
      <c r="B25" s="4">
        <v>529201405156313</v>
      </c>
      <c r="C25" s="5">
        <v>1010001350091</v>
      </c>
      <c r="D25" s="4">
        <v>7896226500249</v>
      </c>
      <c r="E25" s="22">
        <v>30049099</v>
      </c>
      <c r="F25" s="5">
        <v>300002725</v>
      </c>
      <c r="G25" s="6" t="s">
        <v>199</v>
      </c>
      <c r="H25" s="6" t="s">
        <v>204</v>
      </c>
      <c r="I25" s="6" t="s">
        <v>207</v>
      </c>
      <c r="J25" s="41" t="s">
        <v>133</v>
      </c>
      <c r="K25" s="45">
        <f t="shared" si="0"/>
        <v>176.863</v>
      </c>
      <c r="L25" s="45">
        <f t="shared" si="1"/>
        <v>244.50299999999999</v>
      </c>
      <c r="M25" s="45">
        <f t="shared" si="2"/>
        <v>176.863</v>
      </c>
      <c r="N25" s="45">
        <f t="shared" si="3"/>
        <v>244.50299999999999</v>
      </c>
      <c r="O25" s="45">
        <f t="shared" si="4"/>
        <v>177.935</v>
      </c>
      <c r="P25" s="45">
        <f t="shared" si="5"/>
        <v>245.98500000000001</v>
      </c>
      <c r="Q25" s="45">
        <f t="shared" si="6"/>
        <v>177.935</v>
      </c>
      <c r="R25" s="45">
        <f t="shared" si="7"/>
        <v>245.98500000000001</v>
      </c>
      <c r="S25" s="45">
        <v>179.02</v>
      </c>
      <c r="T25" s="45">
        <f t="shared" si="8"/>
        <v>247.48500000000001</v>
      </c>
      <c r="U25" s="45">
        <f t="shared" si="9"/>
        <v>179.02</v>
      </c>
      <c r="V25" s="45">
        <f t="shared" si="10"/>
        <v>247.48500000000001</v>
      </c>
      <c r="W25" s="45">
        <f t="shared" si="11"/>
        <v>183.49600000000001</v>
      </c>
      <c r="X25" s="45">
        <f t="shared" si="12"/>
        <v>253.672</v>
      </c>
      <c r="Y25" s="1" t="s">
        <v>218</v>
      </c>
      <c r="Z25" s="10">
        <v>4.1116603663855944E-2</v>
      </c>
    </row>
    <row r="26" spans="1:26" s="1" customFormat="1" ht="15" customHeight="1" x14ac:dyDescent="0.2">
      <c r="A26" s="4" t="s">
        <v>74</v>
      </c>
      <c r="B26" s="4">
        <v>529201404151318</v>
      </c>
      <c r="C26" s="5">
        <v>1010001350083</v>
      </c>
      <c r="D26" s="4">
        <v>7896226501321</v>
      </c>
      <c r="E26" s="22">
        <v>30049099</v>
      </c>
      <c r="F26" s="5">
        <v>300002727</v>
      </c>
      <c r="G26" s="6" t="s">
        <v>199</v>
      </c>
      <c r="H26" s="6" t="s">
        <v>220</v>
      </c>
      <c r="I26" s="6" t="s">
        <v>207</v>
      </c>
      <c r="J26" s="41" t="s">
        <v>133</v>
      </c>
      <c r="K26" s="45">
        <f t="shared" si="0"/>
        <v>35.003</v>
      </c>
      <c r="L26" s="45">
        <f t="shared" si="1"/>
        <v>48.39</v>
      </c>
      <c r="M26" s="45">
        <f t="shared" si="2"/>
        <v>35.003</v>
      </c>
      <c r="N26" s="45">
        <f t="shared" si="3"/>
        <v>48.39</v>
      </c>
      <c r="O26" s="45">
        <f t="shared" si="4"/>
        <v>35.215000000000003</v>
      </c>
      <c r="P26" s="45">
        <f t="shared" si="5"/>
        <v>48.683</v>
      </c>
      <c r="Q26" s="45">
        <f t="shared" si="6"/>
        <v>35.215000000000003</v>
      </c>
      <c r="R26" s="45">
        <f t="shared" si="7"/>
        <v>48.683</v>
      </c>
      <c r="S26" s="45">
        <v>35.43</v>
      </c>
      <c r="T26" s="45">
        <f t="shared" si="8"/>
        <v>48.98</v>
      </c>
      <c r="U26" s="45">
        <f t="shared" si="9"/>
        <v>35.43</v>
      </c>
      <c r="V26" s="45">
        <f t="shared" si="10"/>
        <v>48.98</v>
      </c>
      <c r="W26" s="45">
        <f t="shared" si="11"/>
        <v>36.316000000000003</v>
      </c>
      <c r="X26" s="45">
        <f t="shared" si="12"/>
        <v>50.204999999999998</v>
      </c>
      <c r="Y26" s="1" t="s">
        <v>218</v>
      </c>
      <c r="Z26" s="10">
        <v>4.11401704378489E-2</v>
      </c>
    </row>
    <row r="27" spans="1:26" s="1" customFormat="1" ht="15" customHeight="1" x14ac:dyDescent="0.2">
      <c r="A27" s="4" t="s">
        <v>74</v>
      </c>
      <c r="B27" s="4">
        <v>529201401150310</v>
      </c>
      <c r="C27" s="5">
        <v>1010001350029</v>
      </c>
      <c r="D27" s="4">
        <v>7896226501338</v>
      </c>
      <c r="E27" s="22">
        <v>30049099</v>
      </c>
      <c r="F27" s="5">
        <v>300002726</v>
      </c>
      <c r="G27" s="6" t="s">
        <v>199</v>
      </c>
      <c r="H27" s="6" t="s">
        <v>205</v>
      </c>
      <c r="I27" s="6" t="s">
        <v>207</v>
      </c>
      <c r="J27" s="41" t="s">
        <v>133</v>
      </c>
      <c r="K27" s="45">
        <f t="shared" si="0"/>
        <v>75.123999999999995</v>
      </c>
      <c r="L27" s="45">
        <f t="shared" si="1"/>
        <v>103.855</v>
      </c>
      <c r="M27" s="45">
        <f t="shared" si="2"/>
        <v>75.123999999999995</v>
      </c>
      <c r="N27" s="45">
        <f t="shared" si="3"/>
        <v>103.855</v>
      </c>
      <c r="O27" s="45">
        <f t="shared" si="4"/>
        <v>75.578999999999994</v>
      </c>
      <c r="P27" s="45">
        <f t="shared" si="5"/>
        <v>104.48399999999999</v>
      </c>
      <c r="Q27" s="45">
        <f t="shared" si="6"/>
        <v>75.578999999999994</v>
      </c>
      <c r="R27" s="45">
        <f t="shared" si="7"/>
        <v>104.48399999999999</v>
      </c>
      <c r="S27" s="45">
        <v>76.040000000000006</v>
      </c>
      <c r="T27" s="45">
        <f t="shared" si="8"/>
        <v>105.121</v>
      </c>
      <c r="U27" s="45">
        <f t="shared" si="9"/>
        <v>76.040000000000006</v>
      </c>
      <c r="V27" s="45">
        <f t="shared" si="10"/>
        <v>105.121</v>
      </c>
      <c r="W27" s="45">
        <f t="shared" si="11"/>
        <v>77.941000000000003</v>
      </c>
      <c r="X27" s="45">
        <f t="shared" si="12"/>
        <v>107.749</v>
      </c>
      <c r="Y27" s="1" t="s">
        <v>218</v>
      </c>
      <c r="Z27" s="10">
        <v>4.1073384446878469E-2</v>
      </c>
    </row>
    <row r="28" spans="1:26" s="1" customFormat="1" ht="15" customHeight="1" x14ac:dyDescent="0.2">
      <c r="A28" s="4" t="s">
        <v>74</v>
      </c>
      <c r="B28" s="4">
        <v>509001701156312</v>
      </c>
      <c r="C28" s="5">
        <v>1039001890043</v>
      </c>
      <c r="D28" s="4">
        <v>7898040320874</v>
      </c>
      <c r="E28" s="22">
        <v>30049099</v>
      </c>
      <c r="F28" s="5">
        <v>300002252</v>
      </c>
      <c r="G28" s="6" t="s">
        <v>40</v>
      </c>
      <c r="H28" s="6" t="s">
        <v>41</v>
      </c>
      <c r="I28" s="6" t="s">
        <v>227</v>
      </c>
      <c r="J28" s="41" t="s">
        <v>133</v>
      </c>
      <c r="K28" s="45">
        <v>33.31</v>
      </c>
      <c r="L28" s="45">
        <v>46.05</v>
      </c>
      <c r="M28" s="45">
        <v>33.31</v>
      </c>
      <c r="N28" s="45">
        <v>46.05</v>
      </c>
      <c r="O28" s="45">
        <v>33.51</v>
      </c>
      <c r="P28" s="45">
        <v>46.33</v>
      </c>
      <c r="Q28" s="45">
        <f t="shared" si="6"/>
        <v>33.515999999999998</v>
      </c>
      <c r="R28" s="45">
        <f t="shared" si="7"/>
        <v>46.334000000000003</v>
      </c>
      <c r="S28" s="45">
        <v>33.72</v>
      </c>
      <c r="T28" s="45">
        <v>46.61</v>
      </c>
      <c r="U28" s="45">
        <f t="shared" si="9"/>
        <v>33.72</v>
      </c>
      <c r="V28" s="45">
        <f t="shared" si="10"/>
        <v>46.616</v>
      </c>
      <c r="W28" s="45">
        <v>34.56</v>
      </c>
      <c r="X28" s="45">
        <v>47.78</v>
      </c>
      <c r="Z28" s="10">
        <v>4.3262150801873123E-2</v>
      </c>
    </row>
    <row r="29" spans="1:26" s="1" customFormat="1" ht="15" customHeight="1" x14ac:dyDescent="0.2">
      <c r="A29" s="4" t="s">
        <v>74</v>
      </c>
      <c r="B29" s="4">
        <v>509001901112416</v>
      </c>
      <c r="C29" s="5">
        <v>1039001310020</v>
      </c>
      <c r="D29" s="5">
        <v>7898040320584</v>
      </c>
      <c r="E29" s="22">
        <v>30043939</v>
      </c>
      <c r="F29" s="5">
        <v>300001088</v>
      </c>
      <c r="G29" s="8" t="s">
        <v>18</v>
      </c>
      <c r="H29" s="8" t="s">
        <v>19</v>
      </c>
      <c r="I29" s="8" t="s">
        <v>223</v>
      </c>
      <c r="J29" s="41" t="s">
        <v>132</v>
      </c>
      <c r="K29" s="45">
        <f t="shared" si="0"/>
        <v>20.795999999999999</v>
      </c>
      <c r="L29" s="45">
        <f t="shared" si="1"/>
        <v>28.748999999999999</v>
      </c>
      <c r="M29" s="45">
        <f t="shared" si="2"/>
        <v>20.795999999999999</v>
      </c>
      <c r="N29" s="45">
        <f t="shared" si="3"/>
        <v>28.748999999999999</v>
      </c>
      <c r="O29" s="45">
        <f t="shared" si="4"/>
        <v>20.922000000000001</v>
      </c>
      <c r="P29" s="45">
        <f t="shared" si="5"/>
        <v>28.922999999999998</v>
      </c>
      <c r="Q29" s="45">
        <f t="shared" si="6"/>
        <v>20.922000000000001</v>
      </c>
      <c r="R29" s="45">
        <f t="shared" si="7"/>
        <v>28.922999999999998</v>
      </c>
      <c r="S29" s="45">
        <v>21.05</v>
      </c>
      <c r="T29" s="45">
        <f t="shared" si="8"/>
        <v>29.1</v>
      </c>
      <c r="U29" s="45">
        <f t="shared" si="9"/>
        <v>21.05</v>
      </c>
      <c r="V29" s="45">
        <f t="shared" si="10"/>
        <v>29.1</v>
      </c>
      <c r="W29" s="45">
        <f t="shared" si="11"/>
        <v>21.576000000000001</v>
      </c>
      <c r="X29" s="45">
        <f t="shared" si="12"/>
        <v>29.827999999999999</v>
      </c>
      <c r="Z29" s="10">
        <v>3.9249568007899471E-2</v>
      </c>
    </row>
    <row r="30" spans="1:26" s="1" customFormat="1" ht="15" customHeight="1" x14ac:dyDescent="0.2">
      <c r="A30" s="4" t="s">
        <v>74</v>
      </c>
      <c r="B30" s="4">
        <v>509018010021703</v>
      </c>
      <c r="C30" s="5">
        <v>1039001310039</v>
      </c>
      <c r="D30" s="5">
        <v>7898040322328</v>
      </c>
      <c r="E30" s="22">
        <v>30043939</v>
      </c>
      <c r="F30" s="5">
        <v>300002581</v>
      </c>
      <c r="G30" s="8" t="s">
        <v>18</v>
      </c>
      <c r="H30" s="8" t="s">
        <v>185</v>
      </c>
      <c r="I30" s="8" t="s">
        <v>223</v>
      </c>
      <c r="J30" s="41" t="s">
        <v>132</v>
      </c>
      <c r="K30" s="45">
        <f t="shared" si="0"/>
        <v>44.546999999999997</v>
      </c>
      <c r="L30" s="45">
        <f t="shared" si="1"/>
        <v>61.584000000000003</v>
      </c>
      <c r="M30" s="45">
        <f t="shared" si="2"/>
        <v>44.546999999999997</v>
      </c>
      <c r="N30" s="45">
        <f t="shared" si="3"/>
        <v>61.584000000000003</v>
      </c>
      <c r="O30" s="45">
        <f t="shared" si="4"/>
        <v>44.817</v>
      </c>
      <c r="P30" s="45">
        <f t="shared" si="5"/>
        <v>61.957000000000001</v>
      </c>
      <c r="Q30" s="45">
        <f t="shared" si="6"/>
        <v>44.817</v>
      </c>
      <c r="R30" s="45">
        <f t="shared" si="7"/>
        <v>61.957000000000001</v>
      </c>
      <c r="S30" s="45">
        <v>45.09</v>
      </c>
      <c r="T30" s="45">
        <f t="shared" si="8"/>
        <v>62.334000000000003</v>
      </c>
      <c r="U30" s="45">
        <f t="shared" si="9"/>
        <v>45.09</v>
      </c>
      <c r="V30" s="45">
        <f t="shared" si="10"/>
        <v>62.334000000000003</v>
      </c>
      <c r="W30" s="45">
        <f t="shared" si="11"/>
        <v>46.216999999999999</v>
      </c>
      <c r="X30" s="45">
        <f t="shared" si="12"/>
        <v>63.892000000000003</v>
      </c>
      <c r="Z30" s="10">
        <v>3.8940092165898665E-2</v>
      </c>
    </row>
    <row r="31" spans="1:26" s="1" customFormat="1" ht="15" customHeight="1" x14ac:dyDescent="0.2">
      <c r="A31" s="4" t="s">
        <v>74</v>
      </c>
      <c r="B31" s="4">
        <v>509002001115417</v>
      </c>
      <c r="C31" s="5">
        <v>1039001300017</v>
      </c>
      <c r="D31" s="4">
        <v>7898040320607</v>
      </c>
      <c r="E31" s="22">
        <v>30049079</v>
      </c>
      <c r="F31" s="5">
        <v>300001089</v>
      </c>
      <c r="G31" s="6" t="s">
        <v>20</v>
      </c>
      <c r="H31" s="6" t="s">
        <v>21</v>
      </c>
      <c r="I31" s="6" t="s">
        <v>228</v>
      </c>
      <c r="J31" s="41" t="s">
        <v>132</v>
      </c>
      <c r="K31" s="45">
        <v>20.36</v>
      </c>
      <c r="L31" s="45">
        <v>28.15</v>
      </c>
      <c r="M31" s="45">
        <v>20.36</v>
      </c>
      <c r="N31" s="45">
        <v>28.15</v>
      </c>
      <c r="O31" s="45">
        <v>20.48</v>
      </c>
      <c r="P31" s="45">
        <v>28.31</v>
      </c>
      <c r="Q31" s="45">
        <f t="shared" si="6"/>
        <v>20.484999999999999</v>
      </c>
      <c r="R31" s="45">
        <f t="shared" si="7"/>
        <v>28.318999999999999</v>
      </c>
      <c r="S31" s="45">
        <v>20.61</v>
      </c>
      <c r="T31" s="45">
        <v>28.49</v>
      </c>
      <c r="U31" s="45">
        <f t="shared" si="9"/>
        <v>20.61</v>
      </c>
      <c r="V31" s="45">
        <f t="shared" si="10"/>
        <v>28.492000000000001</v>
      </c>
      <c r="W31" s="45">
        <v>21.12</v>
      </c>
      <c r="X31" s="45">
        <v>29.2</v>
      </c>
      <c r="Z31" s="10">
        <v>4.3757335990955992E-2</v>
      </c>
    </row>
    <row r="32" spans="1:26" s="1" customFormat="1" ht="15" customHeight="1" x14ac:dyDescent="0.2">
      <c r="A32" s="4" t="s">
        <v>74</v>
      </c>
      <c r="B32" s="4">
        <v>509002002111415</v>
      </c>
      <c r="C32" s="5">
        <v>1039001300025</v>
      </c>
      <c r="D32" s="4">
        <v>7898040320560</v>
      </c>
      <c r="E32" s="22">
        <v>30049079</v>
      </c>
      <c r="F32" s="5">
        <v>300001087</v>
      </c>
      <c r="G32" s="6" t="s">
        <v>20</v>
      </c>
      <c r="H32" s="6" t="s">
        <v>22</v>
      </c>
      <c r="I32" s="6" t="s">
        <v>228</v>
      </c>
      <c r="J32" s="41" t="s">
        <v>132</v>
      </c>
      <c r="K32" s="45">
        <v>40.799999999999997</v>
      </c>
      <c r="L32" s="45">
        <v>56.4</v>
      </c>
      <c r="M32" s="45">
        <v>40.799999999999997</v>
      </c>
      <c r="N32" s="45">
        <v>56.4</v>
      </c>
      <c r="O32" s="45">
        <v>41.04</v>
      </c>
      <c r="P32" s="45">
        <v>56.74</v>
      </c>
      <c r="Q32" s="45">
        <f t="shared" si="6"/>
        <v>41.04</v>
      </c>
      <c r="R32" s="45">
        <f t="shared" si="7"/>
        <v>56.734999999999999</v>
      </c>
      <c r="S32" s="45">
        <v>41.29</v>
      </c>
      <c r="T32" s="45">
        <v>57.09</v>
      </c>
      <c r="U32" s="45">
        <f t="shared" si="9"/>
        <v>41.29</v>
      </c>
      <c r="V32" s="45">
        <f t="shared" si="10"/>
        <v>57.081000000000003</v>
      </c>
      <c r="W32" s="45">
        <v>42.33</v>
      </c>
      <c r="X32" s="45">
        <v>58.52</v>
      </c>
      <c r="Z32" s="10">
        <v>4.3093978927581489E-2</v>
      </c>
    </row>
    <row r="33" spans="1:28" s="1" customFormat="1" ht="15" customHeight="1" x14ac:dyDescent="0.2">
      <c r="A33" s="4" t="s">
        <v>74</v>
      </c>
      <c r="B33" s="4">
        <v>509002003118413</v>
      </c>
      <c r="C33" s="5">
        <v>1039001300033</v>
      </c>
      <c r="D33" s="4">
        <v>7898040320614</v>
      </c>
      <c r="E33" s="22">
        <v>30049079</v>
      </c>
      <c r="F33" s="5">
        <v>300001090</v>
      </c>
      <c r="G33" s="6" t="s">
        <v>20</v>
      </c>
      <c r="H33" s="6" t="s">
        <v>23</v>
      </c>
      <c r="I33" s="6" t="s">
        <v>228</v>
      </c>
      <c r="J33" s="41" t="s">
        <v>132</v>
      </c>
      <c r="K33" s="45">
        <v>73.36</v>
      </c>
      <c r="L33" s="45">
        <v>101.42</v>
      </c>
      <c r="M33" s="45">
        <v>73.36</v>
      </c>
      <c r="N33" s="45">
        <v>101.42</v>
      </c>
      <c r="O33" s="45">
        <v>73.8</v>
      </c>
      <c r="P33" s="45">
        <v>102.02</v>
      </c>
      <c r="Q33" s="45">
        <f t="shared" si="6"/>
        <v>73.8</v>
      </c>
      <c r="R33" s="45">
        <f t="shared" si="7"/>
        <v>102.024</v>
      </c>
      <c r="S33" s="45">
        <v>74.25</v>
      </c>
      <c r="T33" s="45">
        <v>102.65</v>
      </c>
      <c r="U33" s="45">
        <f t="shared" si="9"/>
        <v>74.25</v>
      </c>
      <c r="V33" s="45">
        <f t="shared" si="10"/>
        <v>102.646</v>
      </c>
      <c r="W33" s="45">
        <v>76.11</v>
      </c>
      <c r="X33" s="45">
        <v>105.22</v>
      </c>
      <c r="Z33" s="10">
        <v>4.3343877078493964E-2</v>
      </c>
    </row>
    <row r="34" spans="1:28" s="1" customFormat="1" ht="15" customHeight="1" x14ac:dyDescent="0.2">
      <c r="A34" s="4" t="s">
        <v>74</v>
      </c>
      <c r="B34" s="4">
        <v>509002004114411</v>
      </c>
      <c r="C34" s="5">
        <v>1039001300041</v>
      </c>
      <c r="D34" s="4">
        <v>7898040320997</v>
      </c>
      <c r="E34" s="22">
        <v>30049079</v>
      </c>
      <c r="F34" s="5">
        <v>300001113</v>
      </c>
      <c r="G34" s="6" t="s">
        <v>20</v>
      </c>
      <c r="H34" s="6" t="s">
        <v>24</v>
      </c>
      <c r="I34" s="6" t="s">
        <v>228</v>
      </c>
      <c r="J34" s="41" t="s">
        <v>132</v>
      </c>
      <c r="K34" s="45">
        <v>102.69</v>
      </c>
      <c r="L34" s="45">
        <v>141.96</v>
      </c>
      <c r="M34" s="45">
        <v>102.69</v>
      </c>
      <c r="N34" s="45">
        <v>141.96</v>
      </c>
      <c r="O34" s="45">
        <v>103.31</v>
      </c>
      <c r="P34" s="45">
        <v>142.82</v>
      </c>
      <c r="Q34" s="45">
        <f t="shared" si="6"/>
        <v>103.31</v>
      </c>
      <c r="R34" s="45">
        <f t="shared" si="7"/>
        <v>142.82</v>
      </c>
      <c r="S34" s="45">
        <v>103.94</v>
      </c>
      <c r="T34" s="45">
        <v>143.69999999999999</v>
      </c>
      <c r="U34" s="45">
        <f t="shared" si="9"/>
        <v>103.94</v>
      </c>
      <c r="V34" s="45">
        <f t="shared" si="10"/>
        <v>143.691</v>
      </c>
      <c r="W34" s="45">
        <v>106.54</v>
      </c>
      <c r="X34" s="45">
        <v>147.29</v>
      </c>
      <c r="Z34" s="10">
        <v>4.3243507297149097E-2</v>
      </c>
    </row>
    <row r="35" spans="1:28" s="1" customFormat="1" ht="15" customHeight="1" x14ac:dyDescent="0.2">
      <c r="A35" s="4" t="s">
        <v>74</v>
      </c>
      <c r="B35" s="4">
        <v>509002303111414</v>
      </c>
      <c r="C35" s="5">
        <v>1039001800011</v>
      </c>
      <c r="D35" s="4">
        <v>7898040320652</v>
      </c>
      <c r="E35" s="22">
        <v>30049079</v>
      </c>
      <c r="F35" s="5">
        <v>300001092</v>
      </c>
      <c r="G35" s="6" t="s">
        <v>25</v>
      </c>
      <c r="H35" s="6" t="s">
        <v>61</v>
      </c>
      <c r="I35" s="6" t="s">
        <v>229</v>
      </c>
      <c r="J35" s="41" t="s">
        <v>132</v>
      </c>
      <c r="K35" s="45">
        <v>19.670000000000002</v>
      </c>
      <c r="L35" s="45">
        <v>27.19</v>
      </c>
      <c r="M35" s="45">
        <v>19.670000000000002</v>
      </c>
      <c r="N35" s="45">
        <v>27.19</v>
      </c>
      <c r="O35" s="45">
        <v>19.78</v>
      </c>
      <c r="P35" s="45">
        <v>27.34</v>
      </c>
      <c r="Q35" s="45">
        <f t="shared" si="6"/>
        <v>19.789000000000001</v>
      </c>
      <c r="R35" s="45">
        <f t="shared" si="7"/>
        <v>27.356999999999999</v>
      </c>
      <c r="S35" s="45">
        <v>19.91</v>
      </c>
      <c r="T35" s="45">
        <v>27.52</v>
      </c>
      <c r="U35" s="45">
        <f t="shared" si="9"/>
        <v>19.91</v>
      </c>
      <c r="V35" s="45">
        <f t="shared" si="10"/>
        <v>27.524000000000001</v>
      </c>
      <c r="W35" s="45">
        <v>20.399999999999999</v>
      </c>
      <c r="X35" s="45">
        <v>28.2</v>
      </c>
      <c r="Z35" s="10">
        <v>3.9193297886977341E-2</v>
      </c>
    </row>
    <row r="36" spans="1:28" s="1" customFormat="1" ht="15" customHeight="1" x14ac:dyDescent="0.2">
      <c r="A36" s="4" t="s">
        <v>74</v>
      </c>
      <c r="B36" s="4">
        <v>509002601112311</v>
      </c>
      <c r="C36" s="5">
        <v>1039001470028</v>
      </c>
      <c r="D36" s="4">
        <v>7898040320928</v>
      </c>
      <c r="E36" s="22">
        <v>30049059</v>
      </c>
      <c r="F36" s="5">
        <v>300001108</v>
      </c>
      <c r="G36" s="6" t="s">
        <v>49</v>
      </c>
      <c r="H36" s="6" t="s">
        <v>82</v>
      </c>
      <c r="I36" s="6" t="s">
        <v>230</v>
      </c>
      <c r="J36" s="41" t="s">
        <v>133</v>
      </c>
      <c r="K36" s="45">
        <v>18.190000000000001</v>
      </c>
      <c r="L36" s="45">
        <v>25.15</v>
      </c>
      <c r="M36" s="45">
        <v>18.190000000000001</v>
      </c>
      <c r="N36" s="45">
        <v>25.15</v>
      </c>
      <c r="O36" s="45">
        <v>18.3</v>
      </c>
      <c r="P36" s="45">
        <v>25.3</v>
      </c>
      <c r="Q36" s="45">
        <f t="shared" si="6"/>
        <v>18.297999999999998</v>
      </c>
      <c r="R36" s="45">
        <f t="shared" si="7"/>
        <v>25.295999999999999</v>
      </c>
      <c r="S36" s="45">
        <v>18.41</v>
      </c>
      <c r="T36" s="45">
        <v>25.46</v>
      </c>
      <c r="U36" s="45">
        <f t="shared" si="9"/>
        <v>18.41</v>
      </c>
      <c r="V36" s="45">
        <f t="shared" si="10"/>
        <v>25.451000000000001</v>
      </c>
      <c r="W36" s="45">
        <v>18.87</v>
      </c>
      <c r="X36" s="45">
        <v>26.09</v>
      </c>
      <c r="Z36" s="10">
        <v>4.2979065466963284E-2</v>
      </c>
    </row>
    <row r="37" spans="1:28" s="1" customFormat="1" ht="15" customHeight="1" x14ac:dyDescent="0.2">
      <c r="A37" s="4" t="s">
        <v>74</v>
      </c>
      <c r="B37" s="4">
        <v>509002602119311</v>
      </c>
      <c r="C37" s="5">
        <v>1039001470011</v>
      </c>
      <c r="D37" s="4">
        <v>7898040320911</v>
      </c>
      <c r="E37" s="22">
        <v>30049059</v>
      </c>
      <c r="F37" s="5">
        <v>300001097</v>
      </c>
      <c r="G37" s="6" t="s">
        <v>49</v>
      </c>
      <c r="H37" s="6" t="s">
        <v>63</v>
      </c>
      <c r="I37" s="6" t="s">
        <v>230</v>
      </c>
      <c r="J37" s="41" t="s">
        <v>133</v>
      </c>
      <c r="K37" s="45">
        <v>6.04</v>
      </c>
      <c r="L37" s="45">
        <v>8.35</v>
      </c>
      <c r="M37" s="45">
        <v>6.04</v>
      </c>
      <c r="N37" s="45">
        <v>8.35</v>
      </c>
      <c r="O37" s="45">
        <v>6.08</v>
      </c>
      <c r="P37" s="45">
        <v>8.41</v>
      </c>
      <c r="Q37" s="45">
        <f t="shared" si="6"/>
        <v>6.0730000000000004</v>
      </c>
      <c r="R37" s="45">
        <f t="shared" si="7"/>
        <v>8.3960000000000008</v>
      </c>
      <c r="S37" s="45">
        <v>6.11</v>
      </c>
      <c r="T37" s="45">
        <v>8.4499999999999993</v>
      </c>
      <c r="U37" s="45">
        <f t="shared" si="9"/>
        <v>6.11</v>
      </c>
      <c r="V37" s="45">
        <f t="shared" si="10"/>
        <v>8.4469999999999992</v>
      </c>
      <c r="W37" s="45">
        <v>6.27</v>
      </c>
      <c r="X37" s="45">
        <v>8.67</v>
      </c>
      <c r="Z37" s="10">
        <v>4.2668165651473133E-2</v>
      </c>
    </row>
    <row r="38" spans="1:28" s="1" customFormat="1" ht="15" customHeight="1" x14ac:dyDescent="0.2">
      <c r="A38" s="4" t="s">
        <v>74</v>
      </c>
      <c r="B38" s="4">
        <v>509002605118314</v>
      </c>
      <c r="C38" s="5">
        <v>1039001470095</v>
      </c>
      <c r="D38" s="4">
        <v>7898040321291</v>
      </c>
      <c r="E38" s="22">
        <v>30049059</v>
      </c>
      <c r="F38" s="5">
        <v>300001117</v>
      </c>
      <c r="G38" s="6" t="s">
        <v>49</v>
      </c>
      <c r="H38" s="6" t="s">
        <v>64</v>
      </c>
      <c r="I38" s="6" t="s">
        <v>230</v>
      </c>
      <c r="J38" s="41" t="s">
        <v>133</v>
      </c>
      <c r="K38" s="45">
        <v>27.25</v>
      </c>
      <c r="L38" s="45">
        <v>37.67</v>
      </c>
      <c r="M38" s="45">
        <v>27.25</v>
      </c>
      <c r="N38" s="45">
        <v>37.67</v>
      </c>
      <c r="O38" s="45">
        <v>27.42</v>
      </c>
      <c r="P38" s="45">
        <v>37.909999999999997</v>
      </c>
      <c r="Q38" s="45">
        <f t="shared" si="6"/>
        <v>27.413</v>
      </c>
      <c r="R38" s="45">
        <f t="shared" si="7"/>
        <v>37.896999999999998</v>
      </c>
      <c r="S38" s="45">
        <v>27.58</v>
      </c>
      <c r="T38" s="45">
        <v>38.130000000000003</v>
      </c>
      <c r="U38" s="45">
        <f t="shared" si="9"/>
        <v>27.58</v>
      </c>
      <c r="V38" s="45">
        <f t="shared" si="10"/>
        <v>38.128</v>
      </c>
      <c r="W38" s="45">
        <v>28.27</v>
      </c>
      <c r="X38" s="45">
        <v>39.08</v>
      </c>
      <c r="Z38" s="10">
        <v>4.3064810328989012E-2</v>
      </c>
    </row>
    <row r="39" spans="1:28" s="34" customFormat="1" ht="15" customHeight="1" x14ac:dyDescent="0.2">
      <c r="A39" s="4" t="s">
        <v>74</v>
      </c>
      <c r="B39" s="4">
        <v>509002608117319</v>
      </c>
      <c r="C39" s="5">
        <v>1039001470265</v>
      </c>
      <c r="D39" s="5">
        <v>7898040321284</v>
      </c>
      <c r="E39" s="22">
        <v>30049059</v>
      </c>
      <c r="F39" s="5">
        <v>300001136</v>
      </c>
      <c r="G39" s="8" t="s">
        <v>49</v>
      </c>
      <c r="H39" s="8" t="s">
        <v>65</v>
      </c>
      <c r="I39" s="8" t="s">
        <v>230</v>
      </c>
      <c r="J39" s="41" t="s">
        <v>133</v>
      </c>
      <c r="K39" s="45">
        <v>18.170000000000002</v>
      </c>
      <c r="L39" s="45">
        <v>25.12</v>
      </c>
      <c r="M39" s="45">
        <v>18.170000000000002</v>
      </c>
      <c r="N39" s="45">
        <v>25.12</v>
      </c>
      <c r="O39" s="45">
        <v>18.28</v>
      </c>
      <c r="P39" s="45">
        <v>25.27</v>
      </c>
      <c r="Q39" s="45">
        <f t="shared" si="6"/>
        <v>18.279</v>
      </c>
      <c r="R39" s="45">
        <f t="shared" ref="R39" si="13">+ROUND(Q39/R$1,3)</f>
        <v>25.27</v>
      </c>
      <c r="S39" s="45">
        <v>18.39</v>
      </c>
      <c r="T39" s="45">
        <v>25.43</v>
      </c>
      <c r="U39" s="45">
        <f t="shared" si="9"/>
        <v>18.39</v>
      </c>
      <c r="V39" s="45">
        <f t="shared" ref="V39" si="14">+ROUND(U39/V$1,3)</f>
        <v>25.422999999999998</v>
      </c>
      <c r="W39" s="45">
        <v>18.850000000000001</v>
      </c>
      <c r="X39" s="45">
        <v>26.06</v>
      </c>
      <c r="Z39" s="10">
        <v>4.3052546877385023E-2</v>
      </c>
      <c r="AA39" s="1"/>
      <c r="AB39" s="1"/>
    </row>
    <row r="40" spans="1:28" s="1" customFormat="1" ht="15" customHeight="1" x14ac:dyDescent="0.2">
      <c r="A40" s="4" t="s">
        <v>74</v>
      </c>
      <c r="B40" s="4">
        <v>509013050012003</v>
      </c>
      <c r="C40" s="5">
        <v>1039001470281</v>
      </c>
      <c r="D40" s="4">
        <v>7898040323127</v>
      </c>
      <c r="E40" s="22">
        <v>30049059</v>
      </c>
      <c r="F40" s="5">
        <v>300001529</v>
      </c>
      <c r="G40" s="6" t="s">
        <v>49</v>
      </c>
      <c r="H40" s="6" t="s">
        <v>81</v>
      </c>
      <c r="I40" s="6" t="s">
        <v>230</v>
      </c>
      <c r="J40" s="41" t="s">
        <v>133</v>
      </c>
      <c r="K40" s="45">
        <v>90.94</v>
      </c>
      <c r="L40" s="45">
        <v>125.72</v>
      </c>
      <c r="M40" s="45">
        <v>90.94</v>
      </c>
      <c r="N40" s="45">
        <v>125.72</v>
      </c>
      <c r="O40" s="45">
        <v>91.49</v>
      </c>
      <c r="P40" s="45">
        <v>126.48</v>
      </c>
      <c r="Q40" s="45">
        <f t="shared" si="6"/>
        <v>91.492000000000004</v>
      </c>
      <c r="R40" s="45">
        <f t="shared" si="7"/>
        <v>126.482</v>
      </c>
      <c r="S40" s="45">
        <v>92.05</v>
      </c>
      <c r="T40" s="45">
        <v>127.25</v>
      </c>
      <c r="U40" s="45">
        <f t="shared" si="9"/>
        <v>92.05</v>
      </c>
      <c r="V40" s="45">
        <f t="shared" si="10"/>
        <v>127.254</v>
      </c>
      <c r="W40" s="45">
        <v>94.35</v>
      </c>
      <c r="X40" s="45">
        <v>130.43</v>
      </c>
      <c r="Z40" s="10">
        <v>4.3341127165227533E-2</v>
      </c>
    </row>
    <row r="41" spans="1:28" s="1" customFormat="1" ht="15" customHeight="1" x14ac:dyDescent="0.2">
      <c r="A41" s="4" t="s">
        <v>74</v>
      </c>
      <c r="B41" s="4">
        <v>509002902171414</v>
      </c>
      <c r="C41" s="5">
        <v>1039001620021</v>
      </c>
      <c r="D41" s="4">
        <v>7898040321390</v>
      </c>
      <c r="E41" s="22">
        <v>30049099</v>
      </c>
      <c r="F41" s="5">
        <v>300001132</v>
      </c>
      <c r="G41" s="6" t="s">
        <v>51</v>
      </c>
      <c r="H41" s="6" t="s">
        <v>53</v>
      </c>
      <c r="I41" s="6" t="s">
        <v>231</v>
      </c>
      <c r="J41" s="41" t="s">
        <v>132</v>
      </c>
      <c r="K41" s="45">
        <v>19.440000000000001</v>
      </c>
      <c r="L41" s="45">
        <v>26.87</v>
      </c>
      <c r="M41" s="45">
        <v>19.440000000000001</v>
      </c>
      <c r="N41" s="45">
        <v>26.87</v>
      </c>
      <c r="O41" s="45">
        <v>19.559999999999999</v>
      </c>
      <c r="P41" s="45">
        <v>27.04</v>
      </c>
      <c r="Q41" s="45">
        <f t="shared" si="6"/>
        <v>19.561</v>
      </c>
      <c r="R41" s="45">
        <f t="shared" si="7"/>
        <v>27.042000000000002</v>
      </c>
      <c r="S41" s="45">
        <v>19.68</v>
      </c>
      <c r="T41" s="45">
        <v>27.2</v>
      </c>
      <c r="U41" s="45">
        <f t="shared" si="9"/>
        <v>19.68</v>
      </c>
      <c r="V41" s="45">
        <f t="shared" si="10"/>
        <v>27.206</v>
      </c>
      <c r="W41" s="45">
        <v>20.170000000000002</v>
      </c>
      <c r="X41" s="45">
        <v>27.88</v>
      </c>
      <c r="Z41" s="10">
        <v>4.3698345085811718E-2</v>
      </c>
    </row>
    <row r="42" spans="1:28" s="1" customFormat="1" ht="15" customHeight="1" x14ac:dyDescent="0.2">
      <c r="A42" s="4" t="s">
        <v>74</v>
      </c>
      <c r="B42" s="4">
        <v>509013100012103</v>
      </c>
      <c r="C42" s="5">
        <v>1039001420039</v>
      </c>
      <c r="D42" s="4">
        <v>7898040324223</v>
      </c>
      <c r="E42" s="22">
        <v>30042099</v>
      </c>
      <c r="F42" s="5">
        <v>300001975</v>
      </c>
      <c r="G42" s="6" t="s">
        <v>54</v>
      </c>
      <c r="H42" s="6" t="s">
        <v>55</v>
      </c>
      <c r="I42" s="6" t="s">
        <v>232</v>
      </c>
      <c r="J42" s="41" t="s">
        <v>132</v>
      </c>
      <c r="K42" s="45">
        <v>26.99</v>
      </c>
      <c r="L42" s="45">
        <v>37.31</v>
      </c>
      <c r="M42" s="45">
        <v>26.99</v>
      </c>
      <c r="N42" s="45">
        <v>37.31</v>
      </c>
      <c r="O42" s="45">
        <v>27.16</v>
      </c>
      <c r="P42" s="45">
        <v>37.549999999999997</v>
      </c>
      <c r="Q42" s="45">
        <f t="shared" si="6"/>
        <v>27.154</v>
      </c>
      <c r="R42" s="45">
        <f t="shared" si="7"/>
        <v>37.539000000000001</v>
      </c>
      <c r="S42" s="45">
        <v>27.32</v>
      </c>
      <c r="T42" s="45">
        <v>37.770000000000003</v>
      </c>
      <c r="U42" s="45">
        <f t="shared" si="9"/>
        <v>27.32</v>
      </c>
      <c r="V42" s="45">
        <f t="shared" si="10"/>
        <v>37.768000000000001</v>
      </c>
      <c r="W42" s="45">
        <v>28.01</v>
      </c>
      <c r="X42" s="45">
        <v>38.72</v>
      </c>
      <c r="Z42" s="10">
        <v>4.3302196567375661E-2</v>
      </c>
    </row>
    <row r="43" spans="1:28" s="1" customFormat="1" ht="15" customHeight="1" x14ac:dyDescent="0.2">
      <c r="A43" s="4" t="s">
        <v>74</v>
      </c>
      <c r="B43" s="4">
        <v>509003001135319</v>
      </c>
      <c r="C43" s="5">
        <v>1039001540018</v>
      </c>
      <c r="D43" s="4">
        <v>7898040320942</v>
      </c>
      <c r="E43" s="22">
        <v>30042099</v>
      </c>
      <c r="F43" s="5">
        <v>300001104</v>
      </c>
      <c r="G43" s="6" t="s">
        <v>52</v>
      </c>
      <c r="H43" s="6" t="s">
        <v>53</v>
      </c>
      <c r="I43" s="6" t="s">
        <v>233</v>
      </c>
      <c r="J43" s="41" t="s">
        <v>133</v>
      </c>
      <c r="K43" s="45">
        <v>9.4</v>
      </c>
      <c r="L43" s="45">
        <v>12.99</v>
      </c>
      <c r="M43" s="45">
        <v>9.4</v>
      </c>
      <c r="N43" s="45">
        <v>12.99</v>
      </c>
      <c r="O43" s="45">
        <v>9.4600000000000009</v>
      </c>
      <c r="P43" s="45">
        <v>13.08</v>
      </c>
      <c r="Q43" s="45">
        <f t="shared" si="6"/>
        <v>9.452</v>
      </c>
      <c r="R43" s="45">
        <f t="shared" si="7"/>
        <v>13.067</v>
      </c>
      <c r="S43" s="45">
        <v>9.51</v>
      </c>
      <c r="T43" s="45">
        <v>13.15</v>
      </c>
      <c r="U43" s="45">
        <f t="shared" si="9"/>
        <v>9.51</v>
      </c>
      <c r="V43" s="45">
        <f t="shared" si="10"/>
        <v>13.147</v>
      </c>
      <c r="W43" s="45">
        <v>9.75</v>
      </c>
      <c r="X43" s="45">
        <v>13.48</v>
      </c>
      <c r="Z43" s="10">
        <v>4.31478186528651E-2</v>
      </c>
    </row>
    <row r="44" spans="1:28" s="1" customFormat="1" ht="15" customHeight="1" x14ac:dyDescent="0.2">
      <c r="A44" s="4" t="s">
        <v>74</v>
      </c>
      <c r="B44" s="4">
        <v>509017080019804</v>
      </c>
      <c r="C44" s="5">
        <v>1039001950070</v>
      </c>
      <c r="D44" s="5">
        <v>7898040325695</v>
      </c>
      <c r="E44" s="22">
        <v>30049039</v>
      </c>
      <c r="F44" s="5">
        <v>300002344</v>
      </c>
      <c r="G44" s="8" t="s">
        <v>154</v>
      </c>
      <c r="H44" s="8" t="s">
        <v>169</v>
      </c>
      <c r="I44" s="8" t="s">
        <v>159</v>
      </c>
      <c r="J44" s="41" t="s">
        <v>132</v>
      </c>
      <c r="K44" s="45">
        <f t="shared" si="0"/>
        <v>90.763000000000005</v>
      </c>
      <c r="L44" s="45">
        <f t="shared" si="1"/>
        <v>125.47499999999999</v>
      </c>
      <c r="M44" s="45">
        <f t="shared" si="2"/>
        <v>90.763000000000005</v>
      </c>
      <c r="N44" s="45">
        <f t="shared" si="3"/>
        <v>125.47499999999999</v>
      </c>
      <c r="O44" s="45">
        <f t="shared" si="4"/>
        <v>91.313000000000002</v>
      </c>
      <c r="P44" s="45">
        <f t="shared" si="5"/>
        <v>126.235</v>
      </c>
      <c r="Q44" s="45">
        <f t="shared" si="6"/>
        <v>91.313000000000002</v>
      </c>
      <c r="R44" s="45">
        <f t="shared" si="7"/>
        <v>126.235</v>
      </c>
      <c r="S44" s="45">
        <v>91.87</v>
      </c>
      <c r="T44" s="45">
        <f t="shared" si="8"/>
        <v>127.005</v>
      </c>
      <c r="U44" s="45">
        <f t="shared" si="9"/>
        <v>91.87</v>
      </c>
      <c r="V44" s="45">
        <f t="shared" si="10"/>
        <v>127.005</v>
      </c>
      <c r="W44" s="45">
        <f t="shared" si="11"/>
        <v>94.167000000000002</v>
      </c>
      <c r="X44" s="45">
        <f t="shared" si="12"/>
        <v>130.18</v>
      </c>
      <c r="Z44" s="10">
        <v>3.8875966735886003E-2</v>
      </c>
    </row>
    <row r="45" spans="1:28" s="1" customFormat="1" ht="15" customHeight="1" x14ac:dyDescent="0.2">
      <c r="A45" s="4" t="s">
        <v>74</v>
      </c>
      <c r="B45" s="4">
        <v>509017080019204</v>
      </c>
      <c r="C45" s="5">
        <v>1039001950011</v>
      </c>
      <c r="D45" s="5">
        <v>7898040325640</v>
      </c>
      <c r="E45" s="22">
        <v>30049039</v>
      </c>
      <c r="F45" s="5">
        <v>300002345</v>
      </c>
      <c r="G45" s="8" t="s">
        <v>154</v>
      </c>
      <c r="H45" s="8" t="s">
        <v>170</v>
      </c>
      <c r="I45" s="8" t="s">
        <v>159</v>
      </c>
      <c r="J45" s="41" t="s">
        <v>132</v>
      </c>
      <c r="K45" s="45">
        <f t="shared" si="0"/>
        <v>29.588999999999999</v>
      </c>
      <c r="L45" s="45">
        <f t="shared" si="1"/>
        <v>40.905000000000001</v>
      </c>
      <c r="M45" s="45">
        <f t="shared" si="2"/>
        <v>29.588999999999999</v>
      </c>
      <c r="N45" s="45">
        <f t="shared" si="3"/>
        <v>40.905000000000001</v>
      </c>
      <c r="O45" s="45">
        <f t="shared" si="4"/>
        <v>29.768000000000001</v>
      </c>
      <c r="P45" s="45">
        <f t="shared" si="5"/>
        <v>41.152999999999999</v>
      </c>
      <c r="Q45" s="45">
        <f t="shared" si="6"/>
        <v>29.768000000000001</v>
      </c>
      <c r="R45" s="45">
        <f t="shared" si="7"/>
        <v>41.152999999999999</v>
      </c>
      <c r="S45" s="45">
        <v>29.95</v>
      </c>
      <c r="T45" s="45">
        <f t="shared" si="8"/>
        <v>41.404000000000003</v>
      </c>
      <c r="U45" s="45">
        <f t="shared" si="9"/>
        <v>29.95</v>
      </c>
      <c r="V45" s="45">
        <f t="shared" si="10"/>
        <v>41.404000000000003</v>
      </c>
      <c r="W45" s="45">
        <f t="shared" si="11"/>
        <v>30.699000000000002</v>
      </c>
      <c r="X45" s="45">
        <f t="shared" si="12"/>
        <v>42.44</v>
      </c>
      <c r="Z45" s="10">
        <v>3.8990701883143686E-2</v>
      </c>
    </row>
    <row r="46" spans="1:28" s="1" customFormat="1" ht="15" customHeight="1" x14ac:dyDescent="0.2">
      <c r="A46" s="4" t="s">
        <v>74</v>
      </c>
      <c r="B46" s="4">
        <v>509017080019404</v>
      </c>
      <c r="C46" s="5">
        <v>1039001950038</v>
      </c>
      <c r="D46" s="5">
        <v>7898040325664</v>
      </c>
      <c r="E46" s="22">
        <v>30049039</v>
      </c>
      <c r="F46" s="5">
        <v>300002346</v>
      </c>
      <c r="G46" s="8" t="s">
        <v>154</v>
      </c>
      <c r="H46" s="8" t="s">
        <v>171</v>
      </c>
      <c r="I46" s="8" t="s">
        <v>159</v>
      </c>
      <c r="J46" s="41" t="s">
        <v>132</v>
      </c>
      <c r="K46" s="45">
        <f t="shared" si="0"/>
        <v>59.177999999999997</v>
      </c>
      <c r="L46" s="45">
        <f t="shared" si="1"/>
        <v>81.81</v>
      </c>
      <c r="M46" s="45">
        <f t="shared" si="2"/>
        <v>59.177999999999997</v>
      </c>
      <c r="N46" s="45">
        <f t="shared" si="3"/>
        <v>81.81</v>
      </c>
      <c r="O46" s="45">
        <f t="shared" si="4"/>
        <v>59.536999999999999</v>
      </c>
      <c r="P46" s="45">
        <f t="shared" si="5"/>
        <v>82.305999999999997</v>
      </c>
      <c r="Q46" s="45">
        <f t="shared" si="6"/>
        <v>59.536999999999999</v>
      </c>
      <c r="R46" s="45">
        <f t="shared" si="7"/>
        <v>82.305999999999997</v>
      </c>
      <c r="S46" s="45">
        <v>59.9</v>
      </c>
      <c r="T46" s="45">
        <f t="shared" si="8"/>
        <v>82.808000000000007</v>
      </c>
      <c r="U46" s="45">
        <f t="shared" si="9"/>
        <v>59.9</v>
      </c>
      <c r="V46" s="45">
        <f t="shared" si="10"/>
        <v>82.808000000000007</v>
      </c>
      <c r="W46" s="45">
        <f t="shared" si="11"/>
        <v>61.398000000000003</v>
      </c>
      <c r="X46" s="45">
        <f t="shared" si="12"/>
        <v>84.879000000000005</v>
      </c>
      <c r="Z46" s="10">
        <v>3.8805399457268352E-2</v>
      </c>
    </row>
    <row r="47" spans="1:28" s="1" customFormat="1" ht="15" customHeight="1" x14ac:dyDescent="0.2">
      <c r="A47" s="4" t="s">
        <v>74</v>
      </c>
      <c r="B47" s="4">
        <v>509003204117412</v>
      </c>
      <c r="C47" s="5">
        <v>1039001360109</v>
      </c>
      <c r="D47" s="5">
        <v>7898040322199</v>
      </c>
      <c r="E47" s="22">
        <v>30049099</v>
      </c>
      <c r="F47" s="5">
        <v>300001141</v>
      </c>
      <c r="G47" s="8" t="s">
        <v>7</v>
      </c>
      <c r="H47" s="8" t="s">
        <v>66</v>
      </c>
      <c r="I47" s="8" t="s">
        <v>234</v>
      </c>
      <c r="J47" s="41" t="s">
        <v>132</v>
      </c>
      <c r="K47" s="45">
        <f t="shared" si="0"/>
        <v>50.84</v>
      </c>
      <c r="L47" s="45">
        <f t="shared" si="1"/>
        <v>70.283000000000001</v>
      </c>
      <c r="M47" s="45">
        <f t="shared" si="2"/>
        <v>50.84</v>
      </c>
      <c r="N47" s="45">
        <f t="shared" si="3"/>
        <v>70.283000000000001</v>
      </c>
      <c r="O47" s="45">
        <f t="shared" si="4"/>
        <v>51.148000000000003</v>
      </c>
      <c r="P47" s="45">
        <f t="shared" si="5"/>
        <v>70.709000000000003</v>
      </c>
      <c r="Q47" s="45">
        <f t="shared" si="6"/>
        <v>51.148000000000003</v>
      </c>
      <c r="R47" s="45">
        <f t="shared" si="7"/>
        <v>70.709000000000003</v>
      </c>
      <c r="S47" s="45">
        <v>51.46</v>
      </c>
      <c r="T47" s="45">
        <f t="shared" si="8"/>
        <v>71.14</v>
      </c>
      <c r="U47" s="45">
        <f t="shared" si="9"/>
        <v>51.46</v>
      </c>
      <c r="V47" s="45">
        <f t="shared" si="10"/>
        <v>71.14</v>
      </c>
      <c r="W47" s="45">
        <f t="shared" si="11"/>
        <v>52.747</v>
      </c>
      <c r="X47" s="45">
        <f t="shared" si="12"/>
        <v>72.92</v>
      </c>
      <c r="Z47" s="10">
        <v>4.1026519311041953E-2</v>
      </c>
    </row>
    <row r="48" spans="1:28" s="1" customFormat="1" ht="15" customHeight="1" x14ac:dyDescent="0.2">
      <c r="A48" s="4" t="s">
        <v>74</v>
      </c>
      <c r="B48" s="4">
        <v>509003206111411</v>
      </c>
      <c r="C48" s="5">
        <v>1039001360095</v>
      </c>
      <c r="D48" s="5">
        <v>7898040322205</v>
      </c>
      <c r="E48" s="22">
        <v>30049099</v>
      </c>
      <c r="F48" s="5">
        <v>300001140</v>
      </c>
      <c r="G48" s="8" t="s">
        <v>7</v>
      </c>
      <c r="H48" s="8" t="s">
        <v>67</v>
      </c>
      <c r="I48" s="8" t="s">
        <v>234</v>
      </c>
      <c r="J48" s="41" t="s">
        <v>132</v>
      </c>
      <c r="K48" s="45">
        <f t="shared" si="0"/>
        <v>67.754000000000005</v>
      </c>
      <c r="L48" s="45">
        <f t="shared" si="1"/>
        <v>93.665999999999997</v>
      </c>
      <c r="M48" s="45">
        <f t="shared" si="2"/>
        <v>67.754000000000005</v>
      </c>
      <c r="N48" s="45">
        <f t="shared" si="3"/>
        <v>93.665999999999997</v>
      </c>
      <c r="O48" s="45">
        <f t="shared" si="4"/>
        <v>68.164000000000001</v>
      </c>
      <c r="P48" s="45">
        <f t="shared" si="5"/>
        <v>94.233000000000004</v>
      </c>
      <c r="Q48" s="45">
        <f t="shared" si="6"/>
        <v>68.164000000000001</v>
      </c>
      <c r="R48" s="45">
        <f t="shared" si="7"/>
        <v>94.233000000000004</v>
      </c>
      <c r="S48" s="45">
        <v>68.58</v>
      </c>
      <c r="T48" s="45">
        <f t="shared" si="8"/>
        <v>94.808000000000007</v>
      </c>
      <c r="U48" s="45">
        <f t="shared" si="9"/>
        <v>68.58</v>
      </c>
      <c r="V48" s="45">
        <f t="shared" si="10"/>
        <v>94.808000000000007</v>
      </c>
      <c r="W48" s="45">
        <f t="shared" si="11"/>
        <v>70.295000000000002</v>
      </c>
      <c r="X48" s="45">
        <f t="shared" si="12"/>
        <v>97.179000000000002</v>
      </c>
      <c r="Z48" s="10">
        <v>4.1165857994450494E-2</v>
      </c>
    </row>
    <row r="49" spans="1:26" s="1" customFormat="1" ht="15" customHeight="1" x14ac:dyDescent="0.2">
      <c r="A49" s="4" t="s">
        <v>74</v>
      </c>
      <c r="B49" s="4">
        <v>509003202114416</v>
      </c>
      <c r="C49" s="5">
        <v>1039001360011</v>
      </c>
      <c r="D49" s="5">
        <v>7898040321215</v>
      </c>
      <c r="E49" s="22">
        <v>30049099</v>
      </c>
      <c r="F49" s="5">
        <v>300001116</v>
      </c>
      <c r="G49" s="8" t="s">
        <v>7</v>
      </c>
      <c r="H49" s="8" t="s">
        <v>8</v>
      </c>
      <c r="I49" s="8" t="s">
        <v>234</v>
      </c>
      <c r="J49" s="41" t="s">
        <v>132</v>
      </c>
      <c r="K49" s="45">
        <f t="shared" si="0"/>
        <v>156.25399999999999</v>
      </c>
      <c r="L49" s="45">
        <f t="shared" si="1"/>
        <v>216.012</v>
      </c>
      <c r="M49" s="45">
        <f t="shared" si="2"/>
        <v>156.25399999999999</v>
      </c>
      <c r="N49" s="45">
        <f t="shared" si="3"/>
        <v>216.012</v>
      </c>
      <c r="O49" s="45">
        <f t="shared" si="4"/>
        <v>157.20099999999999</v>
      </c>
      <c r="P49" s="45">
        <f t="shared" si="5"/>
        <v>217.321</v>
      </c>
      <c r="Q49" s="45">
        <f t="shared" si="6"/>
        <v>157.20099999999999</v>
      </c>
      <c r="R49" s="45">
        <f t="shared" si="7"/>
        <v>217.321</v>
      </c>
      <c r="S49" s="45">
        <v>158.16</v>
      </c>
      <c r="T49" s="45">
        <f t="shared" si="8"/>
        <v>218.64699999999999</v>
      </c>
      <c r="U49" s="45">
        <f t="shared" si="9"/>
        <v>158.16</v>
      </c>
      <c r="V49" s="45">
        <f t="shared" si="10"/>
        <v>218.64699999999999</v>
      </c>
      <c r="W49" s="45">
        <f t="shared" si="11"/>
        <v>162.114</v>
      </c>
      <c r="X49" s="45">
        <f t="shared" si="12"/>
        <v>224.113</v>
      </c>
      <c r="Z49" s="10">
        <v>4.1073365597260603E-2</v>
      </c>
    </row>
    <row r="50" spans="1:26" s="1" customFormat="1" ht="15" customHeight="1" x14ac:dyDescent="0.2">
      <c r="A50" s="4" t="s">
        <v>74</v>
      </c>
      <c r="B50" s="4">
        <v>509018020021918</v>
      </c>
      <c r="C50" s="5">
        <v>1039001990013</v>
      </c>
      <c r="D50" s="4">
        <v>7898040324254</v>
      </c>
      <c r="E50" s="22">
        <v>30049069</v>
      </c>
      <c r="F50" s="5">
        <v>300002591</v>
      </c>
      <c r="G50" s="6" t="s">
        <v>173</v>
      </c>
      <c r="H50" s="6" t="s">
        <v>174</v>
      </c>
      <c r="I50" s="6" t="s">
        <v>175</v>
      </c>
      <c r="J50" s="41" t="s">
        <v>176</v>
      </c>
      <c r="K50" s="45">
        <v>11.06</v>
      </c>
      <c r="L50" s="45">
        <v>15.29</v>
      </c>
      <c r="M50" s="45">
        <v>11.06</v>
      </c>
      <c r="N50" s="45">
        <v>15.29</v>
      </c>
      <c r="O50" s="45">
        <v>11.13</v>
      </c>
      <c r="P50" s="45">
        <v>15.39</v>
      </c>
      <c r="Q50" s="45">
        <f t="shared" si="6"/>
        <v>11.122</v>
      </c>
      <c r="R50" s="45">
        <f t="shared" si="7"/>
        <v>15.375999999999999</v>
      </c>
      <c r="S50" s="45">
        <v>11.19</v>
      </c>
      <c r="T50" s="45">
        <v>15.48</v>
      </c>
      <c r="U50" s="45">
        <f t="shared" si="9"/>
        <v>11.19</v>
      </c>
      <c r="V50" s="45">
        <f t="shared" si="10"/>
        <v>15.47</v>
      </c>
      <c r="W50" s="45">
        <v>11.47</v>
      </c>
      <c r="X50" s="45">
        <v>15.86</v>
      </c>
      <c r="Z50" s="10">
        <v>4.2903600198291647E-2</v>
      </c>
    </row>
    <row r="51" spans="1:26" s="1" customFormat="1" ht="15" customHeight="1" x14ac:dyDescent="0.2">
      <c r="A51" s="4" t="s">
        <v>74</v>
      </c>
      <c r="B51" s="4">
        <v>509018020021818</v>
      </c>
      <c r="C51" s="5">
        <v>1039001990021</v>
      </c>
      <c r="D51" s="4">
        <v>7898040324261</v>
      </c>
      <c r="E51" s="22">
        <v>30049069</v>
      </c>
      <c r="F51" s="5">
        <v>300002590</v>
      </c>
      <c r="G51" s="6" t="s">
        <v>173</v>
      </c>
      <c r="H51" s="6" t="s">
        <v>177</v>
      </c>
      <c r="I51" s="6" t="s">
        <v>175</v>
      </c>
      <c r="J51" s="41" t="s">
        <v>176</v>
      </c>
      <c r="K51" s="45">
        <v>16.579999999999998</v>
      </c>
      <c r="L51" s="45">
        <v>22.92</v>
      </c>
      <c r="M51" s="45">
        <v>16.579999999999998</v>
      </c>
      <c r="N51" s="45">
        <v>22.92</v>
      </c>
      <c r="O51" s="45">
        <v>16.68</v>
      </c>
      <c r="P51" s="45">
        <v>23.06</v>
      </c>
      <c r="Q51" s="45">
        <f t="shared" si="6"/>
        <v>16.687999999999999</v>
      </c>
      <c r="R51" s="45">
        <f t="shared" si="7"/>
        <v>23.07</v>
      </c>
      <c r="S51" s="45">
        <v>16.79</v>
      </c>
      <c r="T51" s="45">
        <v>23.21</v>
      </c>
      <c r="U51" s="45">
        <f t="shared" si="9"/>
        <v>16.79</v>
      </c>
      <c r="V51" s="45">
        <f t="shared" si="10"/>
        <v>23.210999999999999</v>
      </c>
      <c r="W51" s="45">
        <v>17.21</v>
      </c>
      <c r="X51" s="45">
        <v>23.79</v>
      </c>
      <c r="Z51" s="10">
        <v>4.354523454720205E-2</v>
      </c>
    </row>
    <row r="52" spans="1:26" s="1" customFormat="1" ht="15" customHeight="1" x14ac:dyDescent="0.2">
      <c r="A52" s="4" t="s">
        <v>74</v>
      </c>
      <c r="B52" s="4">
        <v>509004801119316</v>
      </c>
      <c r="C52" s="5">
        <v>1039001820029</v>
      </c>
      <c r="D52" s="4">
        <v>7898040323141</v>
      </c>
      <c r="E52" s="22">
        <v>30049021</v>
      </c>
      <c r="F52" s="5">
        <v>300001169</v>
      </c>
      <c r="G52" s="6" t="s">
        <v>79</v>
      </c>
      <c r="H52" s="6" t="s">
        <v>78</v>
      </c>
      <c r="I52" s="6" t="s">
        <v>235</v>
      </c>
      <c r="J52" s="41" t="s">
        <v>133</v>
      </c>
      <c r="K52" s="45">
        <v>20.28</v>
      </c>
      <c r="L52" s="45">
        <v>28.04</v>
      </c>
      <c r="M52" s="45">
        <v>20.28</v>
      </c>
      <c r="N52" s="45">
        <v>28.04</v>
      </c>
      <c r="O52" s="45">
        <v>20.41</v>
      </c>
      <c r="P52" s="45">
        <v>28.22</v>
      </c>
      <c r="Q52" s="45">
        <f t="shared" si="6"/>
        <v>20.405999999999999</v>
      </c>
      <c r="R52" s="45">
        <f t="shared" si="7"/>
        <v>28.21</v>
      </c>
      <c r="S52" s="45">
        <v>20.53</v>
      </c>
      <c r="T52" s="45">
        <v>28.38</v>
      </c>
      <c r="U52" s="45">
        <f t="shared" si="9"/>
        <v>20.53</v>
      </c>
      <c r="V52" s="45">
        <f t="shared" si="10"/>
        <v>28.382000000000001</v>
      </c>
      <c r="W52" s="45">
        <v>21.05</v>
      </c>
      <c r="X52" s="45">
        <v>29.1</v>
      </c>
      <c r="Z52" s="10">
        <v>4.303460172031115E-2</v>
      </c>
    </row>
    <row r="53" spans="1:26" s="1" customFormat="1" ht="15" customHeight="1" x14ac:dyDescent="0.2">
      <c r="A53" s="4" t="s">
        <v>74</v>
      </c>
      <c r="B53" s="4">
        <v>509015110013103</v>
      </c>
      <c r="C53" s="5" t="s">
        <v>125</v>
      </c>
      <c r="D53" s="4">
        <v>7898040323271</v>
      </c>
      <c r="E53" s="22">
        <v>30049021</v>
      </c>
      <c r="F53" s="5">
        <v>300001538</v>
      </c>
      <c r="G53" s="6" t="s">
        <v>79</v>
      </c>
      <c r="H53" s="6" t="s">
        <v>236</v>
      </c>
      <c r="I53" s="6" t="s">
        <v>235</v>
      </c>
      <c r="J53" s="41" t="s">
        <v>133</v>
      </c>
      <c r="K53" s="45">
        <v>81.16</v>
      </c>
      <c r="L53" s="45">
        <v>112.2</v>
      </c>
      <c r="M53" s="45">
        <v>81.16</v>
      </c>
      <c r="N53" s="45">
        <v>112.2</v>
      </c>
      <c r="O53" s="45">
        <v>81.650000000000006</v>
      </c>
      <c r="P53" s="45">
        <v>112.88</v>
      </c>
      <c r="Q53" s="45">
        <f t="shared" si="6"/>
        <v>81.652000000000001</v>
      </c>
      <c r="R53" s="45">
        <f t="shared" si="7"/>
        <v>112.879</v>
      </c>
      <c r="S53" s="45">
        <v>82.15</v>
      </c>
      <c r="T53" s="45">
        <v>113.57</v>
      </c>
      <c r="U53" s="45">
        <f t="shared" si="9"/>
        <v>82.15</v>
      </c>
      <c r="V53" s="45">
        <f t="shared" si="10"/>
        <v>113.568</v>
      </c>
      <c r="W53" s="45">
        <v>84.2</v>
      </c>
      <c r="X53" s="45">
        <v>116.4</v>
      </c>
      <c r="Z53" s="10">
        <v>4.3280361995299277E-2</v>
      </c>
    </row>
    <row r="54" spans="1:26" s="1" customFormat="1" ht="15" customHeight="1" x14ac:dyDescent="0.2">
      <c r="A54" s="4" t="s">
        <v>74</v>
      </c>
      <c r="B54" s="4">
        <v>509017020014207</v>
      </c>
      <c r="C54" s="5">
        <v>1039001900014</v>
      </c>
      <c r="D54" s="4">
        <v>7898040322717</v>
      </c>
      <c r="E54" s="22">
        <v>30049062</v>
      </c>
      <c r="F54" s="5">
        <v>300002283</v>
      </c>
      <c r="G54" s="6" t="s">
        <v>144</v>
      </c>
      <c r="H54" s="6" t="s">
        <v>237</v>
      </c>
      <c r="I54" s="6" t="s">
        <v>238</v>
      </c>
      <c r="J54" s="41" t="s">
        <v>135</v>
      </c>
      <c r="K54" s="45">
        <v>89.75</v>
      </c>
      <c r="L54" s="45">
        <v>124.07</v>
      </c>
      <c r="M54" s="45">
        <v>89.75</v>
      </c>
      <c r="N54" s="45">
        <v>124.07</v>
      </c>
      <c r="O54" s="45">
        <v>90.29</v>
      </c>
      <c r="P54" s="45">
        <v>124.82</v>
      </c>
      <c r="Q54" s="45">
        <f t="shared" si="6"/>
        <v>90.289000000000001</v>
      </c>
      <c r="R54" s="45">
        <f t="shared" si="7"/>
        <v>124.819</v>
      </c>
      <c r="S54" s="45">
        <v>90.84</v>
      </c>
      <c r="T54" s="45">
        <v>125.58</v>
      </c>
      <c r="U54" s="45">
        <f t="shared" si="9"/>
        <v>90.84</v>
      </c>
      <c r="V54" s="45">
        <f t="shared" si="10"/>
        <v>125.581</v>
      </c>
      <c r="W54" s="45">
        <v>93.11</v>
      </c>
      <c r="X54" s="45">
        <v>128.72</v>
      </c>
      <c r="Z54" s="10">
        <v>4.324304434582249E-2</v>
      </c>
    </row>
    <row r="55" spans="1:26" s="1" customFormat="1" ht="15" customHeight="1" x14ac:dyDescent="0.2">
      <c r="A55" s="4" t="s">
        <v>74</v>
      </c>
      <c r="B55" s="4">
        <v>509017070014404</v>
      </c>
      <c r="C55" s="5">
        <v>1039001940024</v>
      </c>
      <c r="D55" s="5">
        <v>7898040325770</v>
      </c>
      <c r="E55" s="22">
        <v>30049069</v>
      </c>
      <c r="F55" s="5">
        <v>300002319</v>
      </c>
      <c r="G55" s="8" t="s">
        <v>189</v>
      </c>
      <c r="H55" s="8" t="s">
        <v>190</v>
      </c>
      <c r="I55" s="8" t="s">
        <v>191</v>
      </c>
      <c r="J55" s="41" t="s">
        <v>132</v>
      </c>
      <c r="K55" s="45">
        <f t="shared" si="0"/>
        <v>18.564</v>
      </c>
      <c r="L55" s="45">
        <f t="shared" si="1"/>
        <v>25.664000000000001</v>
      </c>
      <c r="M55" s="45">
        <f t="shared" si="2"/>
        <v>18.564</v>
      </c>
      <c r="N55" s="45">
        <f t="shared" si="3"/>
        <v>25.664000000000001</v>
      </c>
      <c r="O55" s="45">
        <f t="shared" si="4"/>
        <v>18.675999999999998</v>
      </c>
      <c r="P55" s="45">
        <f t="shared" si="5"/>
        <v>25.818000000000001</v>
      </c>
      <c r="Q55" s="45">
        <f t="shared" si="6"/>
        <v>18.675999999999998</v>
      </c>
      <c r="R55" s="45">
        <f t="shared" si="7"/>
        <v>25.818000000000001</v>
      </c>
      <c r="S55" s="45">
        <v>18.79</v>
      </c>
      <c r="T55" s="45">
        <f t="shared" si="8"/>
        <v>25.975999999999999</v>
      </c>
      <c r="U55" s="45">
        <f t="shared" si="9"/>
        <v>18.79</v>
      </c>
      <c r="V55" s="45">
        <f t="shared" si="10"/>
        <v>25.975999999999999</v>
      </c>
      <c r="W55" s="45">
        <f t="shared" si="11"/>
        <v>19.260000000000002</v>
      </c>
      <c r="X55" s="45">
        <f t="shared" si="12"/>
        <v>26.626000000000001</v>
      </c>
      <c r="Z55" s="10">
        <v>3.8695411829740234E-2</v>
      </c>
    </row>
    <row r="56" spans="1:26" s="1" customFormat="1" ht="15" customHeight="1" x14ac:dyDescent="0.2">
      <c r="A56" s="4" t="s">
        <v>74</v>
      </c>
      <c r="B56" s="4">
        <v>509017070014504</v>
      </c>
      <c r="C56" s="5">
        <v>1039001940032</v>
      </c>
      <c r="D56" s="5">
        <v>7898040325787</v>
      </c>
      <c r="E56" s="22">
        <v>30049069</v>
      </c>
      <c r="F56" s="5">
        <v>300002320</v>
      </c>
      <c r="G56" s="8" t="s">
        <v>189</v>
      </c>
      <c r="H56" s="8" t="s">
        <v>192</v>
      </c>
      <c r="I56" s="8" t="s">
        <v>191</v>
      </c>
      <c r="J56" s="41" t="s">
        <v>132</v>
      </c>
      <c r="K56" s="45">
        <f t="shared" si="0"/>
        <v>37.177</v>
      </c>
      <c r="L56" s="45">
        <f t="shared" si="1"/>
        <v>51.395000000000003</v>
      </c>
      <c r="M56" s="45">
        <f t="shared" si="2"/>
        <v>37.177</v>
      </c>
      <c r="N56" s="45">
        <f t="shared" si="3"/>
        <v>51.395000000000003</v>
      </c>
      <c r="O56" s="45">
        <f t="shared" si="4"/>
        <v>37.402000000000001</v>
      </c>
      <c r="P56" s="45">
        <f t="shared" si="5"/>
        <v>51.706000000000003</v>
      </c>
      <c r="Q56" s="45">
        <f t="shared" si="6"/>
        <v>37.402000000000001</v>
      </c>
      <c r="R56" s="45">
        <f t="shared" si="7"/>
        <v>51.706000000000003</v>
      </c>
      <c r="S56" s="45">
        <v>37.630000000000003</v>
      </c>
      <c r="T56" s="45">
        <f t="shared" si="8"/>
        <v>52.021000000000001</v>
      </c>
      <c r="U56" s="45">
        <f t="shared" si="9"/>
        <v>37.630000000000003</v>
      </c>
      <c r="V56" s="45">
        <f t="shared" si="10"/>
        <v>52.021000000000001</v>
      </c>
      <c r="W56" s="45">
        <f t="shared" si="11"/>
        <v>38.570999999999998</v>
      </c>
      <c r="X56" s="45">
        <f t="shared" si="12"/>
        <v>53.322000000000003</v>
      </c>
      <c r="Z56" s="10">
        <v>3.8928768636112832E-2</v>
      </c>
    </row>
    <row r="57" spans="1:26" s="1" customFormat="1" ht="15" customHeight="1" x14ac:dyDescent="0.2">
      <c r="A57" s="4" t="s">
        <v>74</v>
      </c>
      <c r="B57" s="4">
        <v>509017070015004</v>
      </c>
      <c r="C57" s="5">
        <v>1039001940083</v>
      </c>
      <c r="D57" s="5">
        <v>7898040325794</v>
      </c>
      <c r="E57" s="22">
        <v>30049069</v>
      </c>
      <c r="F57" s="5">
        <v>300002321</v>
      </c>
      <c r="G57" s="8" t="s">
        <v>189</v>
      </c>
      <c r="H57" s="8" t="s">
        <v>193</v>
      </c>
      <c r="I57" s="8" t="s">
        <v>191</v>
      </c>
      <c r="J57" s="41" t="s">
        <v>132</v>
      </c>
      <c r="K57" s="45">
        <f t="shared" si="0"/>
        <v>131.072</v>
      </c>
      <c r="L57" s="45">
        <f t="shared" si="1"/>
        <v>181.19900000000001</v>
      </c>
      <c r="M57" s="45">
        <f t="shared" si="2"/>
        <v>131.072</v>
      </c>
      <c r="N57" s="45">
        <f t="shared" si="3"/>
        <v>181.19900000000001</v>
      </c>
      <c r="O57" s="45">
        <f t="shared" si="4"/>
        <v>131.86600000000001</v>
      </c>
      <c r="P57" s="45">
        <f t="shared" si="5"/>
        <v>182.297</v>
      </c>
      <c r="Q57" s="45">
        <f t="shared" si="6"/>
        <v>131.86600000000001</v>
      </c>
      <c r="R57" s="45">
        <f t="shared" si="7"/>
        <v>182.297</v>
      </c>
      <c r="S57" s="45">
        <v>132.66999999999999</v>
      </c>
      <c r="T57" s="45">
        <f t="shared" si="8"/>
        <v>183.40799999999999</v>
      </c>
      <c r="U57" s="45">
        <f t="shared" si="9"/>
        <v>132.66999999999999</v>
      </c>
      <c r="V57" s="45">
        <f t="shared" si="10"/>
        <v>183.40799999999999</v>
      </c>
      <c r="W57" s="45">
        <f t="shared" si="11"/>
        <v>135.98699999999999</v>
      </c>
      <c r="X57" s="45">
        <f t="shared" si="12"/>
        <v>187.994</v>
      </c>
      <c r="Z57" s="10">
        <v>3.8919342208300511E-2</v>
      </c>
    </row>
    <row r="58" spans="1:26" s="1" customFormat="1" ht="15" customHeight="1" x14ac:dyDescent="0.2">
      <c r="A58" s="4" t="s">
        <v>74</v>
      </c>
      <c r="B58" s="4">
        <v>509017070015404</v>
      </c>
      <c r="C58" s="5">
        <v>1039001940131</v>
      </c>
      <c r="D58" s="5">
        <v>7898040325800</v>
      </c>
      <c r="E58" s="22">
        <v>30049069</v>
      </c>
      <c r="F58" s="5">
        <v>300002322</v>
      </c>
      <c r="G58" s="8" t="s">
        <v>189</v>
      </c>
      <c r="H58" s="8" t="s">
        <v>194</v>
      </c>
      <c r="I58" s="8" t="s">
        <v>191</v>
      </c>
      <c r="J58" s="41" t="s">
        <v>132</v>
      </c>
      <c r="K58" s="45">
        <f t="shared" si="0"/>
        <v>173.78100000000001</v>
      </c>
      <c r="L58" s="45">
        <f t="shared" si="1"/>
        <v>240.24199999999999</v>
      </c>
      <c r="M58" s="45">
        <f t="shared" si="2"/>
        <v>173.78100000000001</v>
      </c>
      <c r="N58" s="45">
        <f t="shared" si="3"/>
        <v>240.24199999999999</v>
      </c>
      <c r="O58" s="45">
        <f t="shared" si="4"/>
        <v>174.834</v>
      </c>
      <c r="P58" s="45">
        <f t="shared" si="5"/>
        <v>241.69800000000001</v>
      </c>
      <c r="Q58" s="45">
        <f t="shared" si="6"/>
        <v>174.834</v>
      </c>
      <c r="R58" s="45">
        <f t="shared" si="7"/>
        <v>241.69800000000001</v>
      </c>
      <c r="S58" s="45">
        <v>175.9</v>
      </c>
      <c r="T58" s="45">
        <f t="shared" si="8"/>
        <v>243.17099999999999</v>
      </c>
      <c r="U58" s="45">
        <f t="shared" si="9"/>
        <v>175.9</v>
      </c>
      <c r="V58" s="45">
        <f t="shared" si="10"/>
        <v>243.17099999999999</v>
      </c>
      <c r="W58" s="45">
        <f t="shared" si="11"/>
        <v>180.298</v>
      </c>
      <c r="X58" s="45">
        <f t="shared" si="12"/>
        <v>249.251</v>
      </c>
      <c r="Z58" s="10">
        <v>3.8922686196916967E-2</v>
      </c>
    </row>
    <row r="59" spans="1:26" s="1" customFormat="1" ht="15" customHeight="1" x14ac:dyDescent="0.2">
      <c r="A59" s="4" t="s">
        <v>74</v>
      </c>
      <c r="B59" s="4">
        <v>509017080017204</v>
      </c>
      <c r="C59" s="5">
        <v>1039001970047</v>
      </c>
      <c r="D59" s="5">
        <v>7898040325701</v>
      </c>
      <c r="E59" s="22">
        <v>30049059</v>
      </c>
      <c r="F59" s="5">
        <v>300002337</v>
      </c>
      <c r="G59" s="8" t="s">
        <v>153</v>
      </c>
      <c r="H59" s="8" t="s">
        <v>163</v>
      </c>
      <c r="I59" s="8" t="s">
        <v>158</v>
      </c>
      <c r="J59" s="41" t="s">
        <v>132</v>
      </c>
      <c r="K59" s="45">
        <f t="shared" si="0"/>
        <v>71.557000000000002</v>
      </c>
      <c r="L59" s="45">
        <f t="shared" si="1"/>
        <v>98.923000000000002</v>
      </c>
      <c r="M59" s="45">
        <f t="shared" si="2"/>
        <v>71.557000000000002</v>
      </c>
      <c r="N59" s="45">
        <f t="shared" si="3"/>
        <v>98.923000000000002</v>
      </c>
      <c r="O59" s="45">
        <f t="shared" si="4"/>
        <v>71.991</v>
      </c>
      <c r="P59" s="45">
        <f t="shared" si="5"/>
        <v>99.522999999999996</v>
      </c>
      <c r="Q59" s="45">
        <f t="shared" si="6"/>
        <v>71.991</v>
      </c>
      <c r="R59" s="45">
        <f t="shared" si="7"/>
        <v>99.522999999999996</v>
      </c>
      <c r="S59" s="45">
        <v>72.430000000000007</v>
      </c>
      <c r="T59" s="45">
        <f t="shared" si="8"/>
        <v>100.13</v>
      </c>
      <c r="U59" s="45">
        <f t="shared" si="9"/>
        <v>72.430000000000007</v>
      </c>
      <c r="V59" s="45">
        <f t="shared" si="10"/>
        <v>100.13</v>
      </c>
      <c r="W59" s="45">
        <f t="shared" si="11"/>
        <v>74.241</v>
      </c>
      <c r="X59" s="45">
        <f t="shared" si="12"/>
        <v>102.634</v>
      </c>
      <c r="Z59" s="10">
        <v>3.8940756078054584E-2</v>
      </c>
    </row>
    <row r="60" spans="1:26" s="1" customFormat="1" ht="15" customHeight="1" x14ac:dyDescent="0.2">
      <c r="A60" s="4" t="s">
        <v>74</v>
      </c>
      <c r="B60" s="4">
        <v>509017080017904</v>
      </c>
      <c r="C60" s="5">
        <v>1039001970241</v>
      </c>
      <c r="D60" s="5">
        <v>7898040325718</v>
      </c>
      <c r="E60" s="22">
        <v>30049059</v>
      </c>
      <c r="F60" s="5">
        <v>300002338</v>
      </c>
      <c r="G60" s="8" t="s">
        <v>153</v>
      </c>
      <c r="H60" s="8" t="s">
        <v>166</v>
      </c>
      <c r="I60" s="8" t="s">
        <v>158</v>
      </c>
      <c r="J60" s="41" t="s">
        <v>132</v>
      </c>
      <c r="K60" s="45">
        <f t="shared" si="0"/>
        <v>85.447999999999993</v>
      </c>
      <c r="L60" s="45">
        <f t="shared" si="1"/>
        <v>118.127</v>
      </c>
      <c r="M60" s="45">
        <f t="shared" si="2"/>
        <v>85.447999999999993</v>
      </c>
      <c r="N60" s="45">
        <f t="shared" si="3"/>
        <v>118.127</v>
      </c>
      <c r="O60" s="45">
        <f t="shared" si="4"/>
        <v>85.965999999999994</v>
      </c>
      <c r="P60" s="45">
        <f t="shared" si="5"/>
        <v>118.843</v>
      </c>
      <c r="Q60" s="45">
        <f t="shared" si="6"/>
        <v>85.965999999999994</v>
      </c>
      <c r="R60" s="45">
        <f t="shared" si="7"/>
        <v>118.843</v>
      </c>
      <c r="S60" s="45">
        <v>86.49</v>
      </c>
      <c r="T60" s="45">
        <f t="shared" si="8"/>
        <v>119.56699999999999</v>
      </c>
      <c r="U60" s="45">
        <f t="shared" si="9"/>
        <v>86.49</v>
      </c>
      <c r="V60" s="45">
        <f t="shared" si="10"/>
        <v>119.56699999999999</v>
      </c>
      <c r="W60" s="45">
        <f t="shared" si="11"/>
        <v>88.652000000000001</v>
      </c>
      <c r="X60" s="45">
        <f t="shared" si="12"/>
        <v>122.556</v>
      </c>
      <c r="Z60" s="10">
        <v>3.8931648171545152E-2</v>
      </c>
    </row>
    <row r="61" spans="1:26" s="1" customFormat="1" ht="15" customHeight="1" x14ac:dyDescent="0.2">
      <c r="A61" s="4" t="s">
        <v>74</v>
      </c>
      <c r="B61" s="4">
        <v>509017080018704</v>
      </c>
      <c r="C61" s="5">
        <v>1039001970160</v>
      </c>
      <c r="D61" s="5">
        <v>7898040325725</v>
      </c>
      <c r="E61" s="22">
        <v>30049059</v>
      </c>
      <c r="F61" s="5">
        <v>300002339</v>
      </c>
      <c r="G61" s="8" t="s">
        <v>153</v>
      </c>
      <c r="H61" s="8" t="s">
        <v>167</v>
      </c>
      <c r="I61" s="8" t="s">
        <v>158</v>
      </c>
      <c r="J61" s="41" t="s">
        <v>132</v>
      </c>
      <c r="K61" s="45">
        <f t="shared" si="0"/>
        <v>128.15700000000001</v>
      </c>
      <c r="L61" s="45">
        <f t="shared" si="1"/>
        <v>177.17</v>
      </c>
      <c r="M61" s="45">
        <f t="shared" si="2"/>
        <v>128.15700000000001</v>
      </c>
      <c r="N61" s="45">
        <f t="shared" si="3"/>
        <v>177.17</v>
      </c>
      <c r="O61" s="45">
        <f t="shared" si="4"/>
        <v>128.934</v>
      </c>
      <c r="P61" s="45">
        <f t="shared" si="5"/>
        <v>178.244</v>
      </c>
      <c r="Q61" s="45">
        <f t="shared" si="6"/>
        <v>128.934</v>
      </c>
      <c r="R61" s="45">
        <f t="shared" si="7"/>
        <v>178.244</v>
      </c>
      <c r="S61" s="45">
        <v>129.72</v>
      </c>
      <c r="T61" s="45">
        <f t="shared" si="8"/>
        <v>179.33</v>
      </c>
      <c r="U61" s="45">
        <f t="shared" si="9"/>
        <v>129.72</v>
      </c>
      <c r="V61" s="45">
        <f t="shared" si="10"/>
        <v>179.33</v>
      </c>
      <c r="W61" s="45">
        <f t="shared" si="11"/>
        <v>132.96299999999999</v>
      </c>
      <c r="X61" s="45">
        <f t="shared" si="12"/>
        <v>183.81399999999999</v>
      </c>
      <c r="Z61" s="10">
        <v>3.8939869985469278E-2</v>
      </c>
    </row>
    <row r="62" spans="1:26" s="1" customFormat="1" ht="15" customHeight="1" x14ac:dyDescent="0.2">
      <c r="A62" s="4" t="s">
        <v>74</v>
      </c>
      <c r="B62" s="4">
        <v>509017080019004</v>
      </c>
      <c r="C62" s="5">
        <v>1039001970071</v>
      </c>
      <c r="D62" s="5">
        <v>7898040325732</v>
      </c>
      <c r="E62" s="22">
        <v>30049059</v>
      </c>
      <c r="F62" s="5">
        <v>300002340</v>
      </c>
      <c r="G62" s="8" t="s">
        <v>153</v>
      </c>
      <c r="H62" s="8" t="s">
        <v>168</v>
      </c>
      <c r="I62" s="8" t="s">
        <v>158</v>
      </c>
      <c r="J62" s="41" t="s">
        <v>132</v>
      </c>
      <c r="K62" s="45">
        <f t="shared" si="0"/>
        <v>71.201999999999998</v>
      </c>
      <c r="L62" s="45">
        <f t="shared" si="1"/>
        <v>98.433000000000007</v>
      </c>
      <c r="M62" s="45">
        <f t="shared" si="2"/>
        <v>71.201999999999998</v>
      </c>
      <c r="N62" s="45">
        <f t="shared" si="3"/>
        <v>98.433000000000007</v>
      </c>
      <c r="O62" s="45">
        <f t="shared" si="4"/>
        <v>71.632999999999996</v>
      </c>
      <c r="P62" s="45">
        <f t="shared" si="5"/>
        <v>99.028000000000006</v>
      </c>
      <c r="Q62" s="45">
        <f t="shared" si="6"/>
        <v>71.632999999999996</v>
      </c>
      <c r="R62" s="45">
        <f t="shared" si="7"/>
        <v>99.028000000000006</v>
      </c>
      <c r="S62" s="45">
        <v>72.069999999999993</v>
      </c>
      <c r="T62" s="45">
        <f t="shared" si="8"/>
        <v>99.632999999999996</v>
      </c>
      <c r="U62" s="45">
        <f t="shared" si="9"/>
        <v>72.069999999999993</v>
      </c>
      <c r="V62" s="45">
        <f t="shared" si="10"/>
        <v>99.632999999999996</v>
      </c>
      <c r="W62" s="45">
        <f t="shared" si="11"/>
        <v>73.872</v>
      </c>
      <c r="X62" s="45">
        <f t="shared" si="12"/>
        <v>102.124</v>
      </c>
      <c r="Z62" s="10">
        <v>3.8987924558548936E-2</v>
      </c>
    </row>
    <row r="63" spans="1:26" s="1" customFormat="1" ht="15" customHeight="1" x14ac:dyDescent="0.2">
      <c r="A63" s="4" t="s">
        <v>74</v>
      </c>
      <c r="B63" s="4">
        <v>509018040022017</v>
      </c>
      <c r="C63" s="5">
        <v>1039001980018</v>
      </c>
      <c r="D63" s="5">
        <v>7898040324421</v>
      </c>
      <c r="E63" s="22">
        <v>30045060</v>
      </c>
      <c r="F63" s="5">
        <v>300002641</v>
      </c>
      <c r="G63" s="8" t="s">
        <v>178</v>
      </c>
      <c r="H63" s="8" t="s">
        <v>186</v>
      </c>
      <c r="I63" s="8" t="s">
        <v>179</v>
      </c>
      <c r="J63" s="41" t="s">
        <v>176</v>
      </c>
      <c r="K63" s="45">
        <v>1176.77</v>
      </c>
      <c r="L63" s="45">
        <v>1626.82</v>
      </c>
      <c r="M63" s="45">
        <v>1176.77</v>
      </c>
      <c r="N63" s="45">
        <v>1626.82</v>
      </c>
      <c r="O63" s="45">
        <v>1183.9100000000001</v>
      </c>
      <c r="P63" s="45">
        <v>1636.69</v>
      </c>
      <c r="Q63" s="45">
        <f t="shared" si="6"/>
        <v>1183.9110000000001</v>
      </c>
      <c r="R63" s="45">
        <f t="shared" ref="R63" si="15">+ROUND(Q63/R$1,3)</f>
        <v>1636.6880000000001</v>
      </c>
      <c r="S63" s="45">
        <v>1191.1300000000001</v>
      </c>
      <c r="T63" s="45">
        <v>1646.66</v>
      </c>
      <c r="U63" s="45">
        <f t="shared" si="9"/>
        <v>1191.1300000000001</v>
      </c>
      <c r="V63" s="45">
        <f t="shared" ref="V63" si="16">+ROUND(U63/V$1,3)</f>
        <v>1646.6669999999999</v>
      </c>
      <c r="W63" s="45">
        <v>1220.9000000000001</v>
      </c>
      <c r="X63" s="45">
        <v>1687.82</v>
      </c>
      <c r="Z63" s="10">
        <v>6.5106588454109993E-2</v>
      </c>
    </row>
    <row r="64" spans="1:26" s="1" customFormat="1" ht="15" customHeight="1" x14ac:dyDescent="0.2">
      <c r="A64" s="4" t="s">
        <v>74</v>
      </c>
      <c r="B64" s="4">
        <v>509017080020204</v>
      </c>
      <c r="C64" s="5">
        <v>1039001930037</v>
      </c>
      <c r="D64" s="5">
        <v>7898040325848</v>
      </c>
      <c r="E64" s="22">
        <v>30049079</v>
      </c>
      <c r="F64" s="5">
        <v>300002327</v>
      </c>
      <c r="G64" s="8" t="s">
        <v>151</v>
      </c>
      <c r="H64" s="8" t="s">
        <v>161</v>
      </c>
      <c r="I64" s="8" t="s">
        <v>156</v>
      </c>
      <c r="J64" s="41" t="s">
        <v>132</v>
      </c>
      <c r="K64" s="45">
        <f t="shared" si="0"/>
        <v>55.691000000000003</v>
      </c>
      <c r="L64" s="45">
        <f t="shared" si="1"/>
        <v>76.989999999999995</v>
      </c>
      <c r="M64" s="45">
        <f t="shared" si="2"/>
        <v>55.691000000000003</v>
      </c>
      <c r="N64" s="45">
        <f t="shared" si="3"/>
        <v>76.989999999999995</v>
      </c>
      <c r="O64" s="45">
        <f t="shared" si="4"/>
        <v>56.027999999999999</v>
      </c>
      <c r="P64" s="45">
        <f t="shared" si="5"/>
        <v>77.454999999999998</v>
      </c>
      <c r="Q64" s="45">
        <f t="shared" si="6"/>
        <v>56.027999999999999</v>
      </c>
      <c r="R64" s="45">
        <f t="shared" si="7"/>
        <v>77.454999999999998</v>
      </c>
      <c r="S64" s="45">
        <v>56.37</v>
      </c>
      <c r="T64" s="45">
        <f t="shared" si="8"/>
        <v>77.927999999999997</v>
      </c>
      <c r="U64" s="45">
        <f t="shared" si="9"/>
        <v>56.37</v>
      </c>
      <c r="V64" s="45">
        <f t="shared" si="10"/>
        <v>77.927999999999997</v>
      </c>
      <c r="W64" s="45">
        <f t="shared" si="11"/>
        <v>57.779000000000003</v>
      </c>
      <c r="X64" s="45">
        <f t="shared" si="12"/>
        <v>79.876000000000005</v>
      </c>
      <c r="Z64" s="10">
        <v>3.8917782733816741E-2</v>
      </c>
    </row>
    <row r="65" spans="1:26" s="1" customFormat="1" ht="15" customHeight="1" x14ac:dyDescent="0.2">
      <c r="A65" s="4" t="s">
        <v>74</v>
      </c>
      <c r="B65" s="4">
        <v>509017080020704</v>
      </c>
      <c r="C65" s="5">
        <v>1039001930088</v>
      </c>
      <c r="D65" s="5">
        <v>7898040325855</v>
      </c>
      <c r="E65" s="22">
        <v>30049079</v>
      </c>
      <c r="F65" s="5">
        <v>300002328</v>
      </c>
      <c r="G65" s="8" t="s">
        <v>151</v>
      </c>
      <c r="H65" s="8" t="s">
        <v>162</v>
      </c>
      <c r="I65" s="8" t="s">
        <v>156</v>
      </c>
      <c r="J65" s="41" t="s">
        <v>132</v>
      </c>
      <c r="K65" s="45">
        <f t="shared" si="0"/>
        <v>101.265</v>
      </c>
      <c r="L65" s="45">
        <f t="shared" si="1"/>
        <v>139.99299999999999</v>
      </c>
      <c r="M65" s="45">
        <f t="shared" si="2"/>
        <v>101.265</v>
      </c>
      <c r="N65" s="45">
        <f t="shared" si="3"/>
        <v>139.99299999999999</v>
      </c>
      <c r="O65" s="45">
        <f t="shared" si="4"/>
        <v>101.879</v>
      </c>
      <c r="P65" s="45">
        <f t="shared" si="5"/>
        <v>140.84200000000001</v>
      </c>
      <c r="Q65" s="45">
        <f t="shared" si="6"/>
        <v>101.879</v>
      </c>
      <c r="R65" s="45">
        <f t="shared" si="7"/>
        <v>140.84200000000001</v>
      </c>
      <c r="S65" s="45">
        <v>102.5</v>
      </c>
      <c r="T65" s="45">
        <f t="shared" si="8"/>
        <v>141.69999999999999</v>
      </c>
      <c r="U65" s="45">
        <f t="shared" si="9"/>
        <v>102.5</v>
      </c>
      <c r="V65" s="45">
        <f t="shared" si="10"/>
        <v>141.69999999999999</v>
      </c>
      <c r="W65" s="45">
        <f t="shared" si="11"/>
        <v>105.063</v>
      </c>
      <c r="X65" s="45">
        <f t="shared" si="12"/>
        <v>145.24299999999999</v>
      </c>
      <c r="Z65" s="10">
        <v>3.887210071574132E-2</v>
      </c>
    </row>
    <row r="66" spans="1:26" s="1" customFormat="1" ht="15" customHeight="1" x14ac:dyDescent="0.2">
      <c r="A66" s="4" t="s">
        <v>74</v>
      </c>
      <c r="B66" s="4">
        <v>509017080021204</v>
      </c>
      <c r="C66" s="5">
        <v>1039001930134</v>
      </c>
      <c r="D66" s="5">
        <v>7898040325862</v>
      </c>
      <c r="E66" s="22">
        <v>30049079</v>
      </c>
      <c r="F66" s="5">
        <v>300002329</v>
      </c>
      <c r="G66" s="8" t="s">
        <v>151</v>
      </c>
      <c r="H66" s="8" t="s">
        <v>163</v>
      </c>
      <c r="I66" s="8" t="s">
        <v>156</v>
      </c>
      <c r="J66" s="41" t="s">
        <v>132</v>
      </c>
      <c r="K66" s="45">
        <f t="shared" si="0"/>
        <v>185.64599999999999</v>
      </c>
      <c r="L66" s="45">
        <f t="shared" si="1"/>
        <v>256.64499999999998</v>
      </c>
      <c r="M66" s="45">
        <f t="shared" si="2"/>
        <v>185.64599999999999</v>
      </c>
      <c r="N66" s="45">
        <f t="shared" si="3"/>
        <v>256.64499999999998</v>
      </c>
      <c r="O66" s="45">
        <f t="shared" si="4"/>
        <v>186.77099999999999</v>
      </c>
      <c r="P66" s="45">
        <f t="shared" si="5"/>
        <v>258.2</v>
      </c>
      <c r="Q66" s="45">
        <f t="shared" si="6"/>
        <v>186.77099999999999</v>
      </c>
      <c r="R66" s="45">
        <f t="shared" si="7"/>
        <v>258.2</v>
      </c>
      <c r="S66" s="45">
        <v>187.91</v>
      </c>
      <c r="T66" s="45">
        <f t="shared" si="8"/>
        <v>259.77499999999998</v>
      </c>
      <c r="U66" s="45">
        <f t="shared" si="9"/>
        <v>187.91</v>
      </c>
      <c r="V66" s="45">
        <f t="shared" si="10"/>
        <v>259.77499999999998</v>
      </c>
      <c r="W66" s="45">
        <f t="shared" si="11"/>
        <v>192.608</v>
      </c>
      <c r="X66" s="45">
        <f t="shared" si="12"/>
        <v>266.26900000000001</v>
      </c>
      <c r="Z66" s="10">
        <v>3.889430994418519E-2</v>
      </c>
    </row>
    <row r="67" spans="1:26" ht="20.25" customHeight="1" x14ac:dyDescent="0.2">
      <c r="A67" s="32"/>
      <c r="B67" s="33" t="s">
        <v>107</v>
      </c>
      <c r="C67" s="28"/>
      <c r="D67" s="27"/>
      <c r="E67" s="28"/>
      <c r="F67" s="28"/>
      <c r="G67" s="29"/>
      <c r="H67" s="28"/>
      <c r="I67" s="28"/>
      <c r="J67" s="30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Z67" s="10"/>
    </row>
    <row r="68" spans="1:26" s="1" customFormat="1" ht="15" customHeight="1" x14ac:dyDescent="0.2">
      <c r="A68" s="4" t="s">
        <v>91</v>
      </c>
      <c r="B68" s="4">
        <v>509000201117311</v>
      </c>
      <c r="C68" s="5">
        <v>1039001550021</v>
      </c>
      <c r="D68" s="4">
        <v>7898040320782</v>
      </c>
      <c r="E68" s="22">
        <v>30049099</v>
      </c>
      <c r="F68" s="5">
        <v>300001095</v>
      </c>
      <c r="G68" s="6" t="s">
        <v>30</v>
      </c>
      <c r="H68" s="6" t="s">
        <v>240</v>
      </c>
      <c r="I68" s="6" t="s">
        <v>241</v>
      </c>
      <c r="J68" s="41" t="s">
        <v>134</v>
      </c>
      <c r="K68" s="45">
        <v>8.5</v>
      </c>
      <c r="L68" s="45">
        <v>11.33</v>
      </c>
      <c r="M68" s="45">
        <v>7.4</v>
      </c>
      <c r="N68" s="45">
        <v>10.23</v>
      </c>
      <c r="O68" s="45">
        <v>8.56</v>
      </c>
      <c r="P68" s="45">
        <v>11.41</v>
      </c>
      <c r="Q68" s="45">
        <f>ROUND($O68*Q$2,3)</f>
        <v>7.4450000000000003</v>
      </c>
      <c r="R68" s="45">
        <f>+ROUND(Q68/R$2,3)</f>
        <v>10.292</v>
      </c>
      <c r="S68" s="45">
        <v>8.6199999999999992</v>
      </c>
      <c r="T68" s="45">
        <v>11.48</v>
      </c>
      <c r="U68" s="45">
        <f>ROUND($S68*U$2,3)</f>
        <v>7.49</v>
      </c>
      <c r="V68" s="45">
        <f>+ROUND(U68/V$2,3)</f>
        <v>10.353999999999999</v>
      </c>
      <c r="W68" s="45">
        <v>8.8699999999999992</v>
      </c>
      <c r="X68" s="45">
        <v>11.81</v>
      </c>
      <c r="Z68" s="10">
        <v>4.3699656172399903E-2</v>
      </c>
    </row>
    <row r="69" spans="1:26" s="1" customFormat="1" ht="15" customHeight="1" x14ac:dyDescent="0.2">
      <c r="A69" s="4" t="s">
        <v>91</v>
      </c>
      <c r="B69" s="4">
        <v>509000202131316</v>
      </c>
      <c r="C69" s="5">
        <v>1039001550013</v>
      </c>
      <c r="D69" s="4">
        <v>7898040324452</v>
      </c>
      <c r="E69" s="22">
        <v>30049099</v>
      </c>
      <c r="F69" s="5">
        <v>300002135</v>
      </c>
      <c r="G69" s="6" t="s">
        <v>30</v>
      </c>
      <c r="H69" s="6" t="s">
        <v>29</v>
      </c>
      <c r="I69" s="6" t="s">
        <v>241</v>
      </c>
      <c r="J69" s="41" t="s">
        <v>134</v>
      </c>
      <c r="K69" s="45">
        <v>8.82</v>
      </c>
      <c r="L69" s="45">
        <v>11.76</v>
      </c>
      <c r="M69" s="45">
        <v>7.68</v>
      </c>
      <c r="N69" s="45">
        <v>10.62</v>
      </c>
      <c r="O69" s="45">
        <v>8.8800000000000008</v>
      </c>
      <c r="P69" s="45">
        <v>11.83</v>
      </c>
      <c r="Q69" s="45">
        <f t="shared" ref="Q69:Q88" si="17">ROUND($O69*Q$2,3)</f>
        <v>7.7229999999999999</v>
      </c>
      <c r="R69" s="45">
        <f t="shared" ref="R69:R88" si="18">+ROUND(Q69/R$2,3)</f>
        <v>10.677</v>
      </c>
      <c r="S69" s="45">
        <v>8.94</v>
      </c>
      <c r="T69" s="45">
        <v>11.91</v>
      </c>
      <c r="U69" s="45">
        <f t="shared" ref="U69:U88" si="19">ROUND($S69*U$2,3)</f>
        <v>7.7679999999999998</v>
      </c>
      <c r="V69" s="45">
        <f t="shared" ref="V69:V88" si="20">+ROUND(U69/V$2,3)</f>
        <v>10.739000000000001</v>
      </c>
      <c r="W69" s="45">
        <v>9.1999999999999993</v>
      </c>
      <c r="X69" s="45">
        <v>12.25</v>
      </c>
      <c r="Z69" s="10">
        <v>4.3740063892302894E-2</v>
      </c>
    </row>
    <row r="70" spans="1:26" s="1" customFormat="1" ht="15" customHeight="1" x14ac:dyDescent="0.2">
      <c r="A70" s="4" t="s">
        <v>91</v>
      </c>
      <c r="B70" s="4">
        <v>509004403131316</v>
      </c>
      <c r="C70" s="5">
        <v>1039001730038</v>
      </c>
      <c r="D70" s="5">
        <v>7898040321505</v>
      </c>
      <c r="E70" s="22">
        <v>30049079</v>
      </c>
      <c r="F70" s="5">
        <v>300001127</v>
      </c>
      <c r="G70" s="8" t="s">
        <v>10</v>
      </c>
      <c r="H70" s="8" t="s">
        <v>12</v>
      </c>
      <c r="I70" s="8" t="s">
        <v>242</v>
      </c>
      <c r="J70" s="41" t="s">
        <v>133</v>
      </c>
      <c r="K70" s="45">
        <f t="shared" ref="K70:K76" si="21">ROUND($S70*K$2,3)</f>
        <v>51.93</v>
      </c>
      <c r="L70" s="45">
        <f t="shared" ref="L70:L76" si="22">+ROUND(K70/L$2,3)</f>
        <v>69.218999999999994</v>
      </c>
      <c r="M70" s="45">
        <f t="shared" ref="M70:M76" si="23">ROUND($K70*M$2,3)</f>
        <v>45.206000000000003</v>
      </c>
      <c r="N70" s="45">
        <f t="shared" ref="N70:N76" si="24">+ROUND(M70/N$2,3)</f>
        <v>62.494999999999997</v>
      </c>
      <c r="O70" s="45">
        <f t="shared" ref="O70:O76" si="25">ROUND($S70*O$2,3)</f>
        <v>52.292000000000002</v>
      </c>
      <c r="P70" s="45">
        <f t="shared" ref="P70:P76" si="26">+ROUND(O70/P$2,3)</f>
        <v>69.685000000000002</v>
      </c>
      <c r="Q70" s="45">
        <f t="shared" si="17"/>
        <v>45.48</v>
      </c>
      <c r="R70" s="45">
        <f t="shared" si="18"/>
        <v>62.872999999999998</v>
      </c>
      <c r="S70" s="45">
        <v>52.66</v>
      </c>
      <c r="T70" s="45">
        <f t="shared" ref="T70:T76" si="27">+ROUND(S70/T$2,3)</f>
        <v>70.159000000000006</v>
      </c>
      <c r="U70" s="45">
        <f t="shared" si="19"/>
        <v>45.756999999999998</v>
      </c>
      <c r="V70" s="45">
        <f t="shared" si="20"/>
        <v>63.256</v>
      </c>
      <c r="W70" s="45">
        <f t="shared" ref="W70:W76" si="28">ROUND($S70*W$2,3)</f>
        <v>54.185000000000002</v>
      </c>
      <c r="X70" s="45">
        <f t="shared" ref="X70:X76" si="29">+ROUND(W70/X$2,3)</f>
        <v>72.122</v>
      </c>
      <c r="Z70" s="10">
        <v>4.3392114127204229E-2</v>
      </c>
    </row>
    <row r="71" spans="1:26" s="1" customFormat="1" ht="15" customHeight="1" x14ac:dyDescent="0.2">
      <c r="A71" s="4" t="s">
        <v>91</v>
      </c>
      <c r="B71" s="4">
        <v>509004401137317</v>
      </c>
      <c r="C71" s="5">
        <v>1039001730046</v>
      </c>
      <c r="D71" s="5">
        <v>7898040321420</v>
      </c>
      <c r="E71" s="22">
        <v>30049079</v>
      </c>
      <c r="F71" s="5">
        <v>300001126</v>
      </c>
      <c r="G71" s="8" t="s">
        <v>10</v>
      </c>
      <c r="H71" s="8" t="s">
        <v>11</v>
      </c>
      <c r="I71" s="8" t="s">
        <v>242</v>
      </c>
      <c r="J71" s="41" t="s">
        <v>133</v>
      </c>
      <c r="K71" s="45">
        <f t="shared" si="21"/>
        <v>25.058</v>
      </c>
      <c r="L71" s="45">
        <f t="shared" si="22"/>
        <v>33.4</v>
      </c>
      <c r="M71" s="45">
        <f t="shared" si="23"/>
        <v>21.814</v>
      </c>
      <c r="N71" s="45">
        <f t="shared" si="24"/>
        <v>30.157</v>
      </c>
      <c r="O71" s="45">
        <f t="shared" si="25"/>
        <v>25.233000000000001</v>
      </c>
      <c r="P71" s="45">
        <f t="shared" si="26"/>
        <v>33.625999999999998</v>
      </c>
      <c r="Q71" s="45">
        <f t="shared" si="17"/>
        <v>21.946000000000002</v>
      </c>
      <c r="R71" s="45">
        <f t="shared" si="18"/>
        <v>30.338999999999999</v>
      </c>
      <c r="S71" s="45">
        <v>25.41</v>
      </c>
      <c r="T71" s="45">
        <f t="shared" si="27"/>
        <v>33.853999999999999</v>
      </c>
      <c r="U71" s="45">
        <f t="shared" si="19"/>
        <v>22.079000000000001</v>
      </c>
      <c r="V71" s="45">
        <f t="shared" si="20"/>
        <v>30.523</v>
      </c>
      <c r="W71" s="45">
        <f t="shared" si="28"/>
        <v>26.146000000000001</v>
      </c>
      <c r="X71" s="45">
        <f t="shared" si="29"/>
        <v>34.801000000000002</v>
      </c>
      <c r="Z71" s="10">
        <v>4.31034482758621E-2</v>
      </c>
    </row>
    <row r="72" spans="1:26" s="1" customFormat="1" ht="15" customHeight="1" x14ac:dyDescent="0.2">
      <c r="A72" s="4" t="s">
        <v>91</v>
      </c>
      <c r="B72" s="4">
        <v>509004402117311</v>
      </c>
      <c r="C72" s="5">
        <v>1039001730011</v>
      </c>
      <c r="D72" s="5">
        <v>7898040321512</v>
      </c>
      <c r="E72" s="22">
        <v>30049079</v>
      </c>
      <c r="F72" s="5">
        <v>300001125</v>
      </c>
      <c r="G72" s="8" t="s">
        <v>10</v>
      </c>
      <c r="H72" s="8" t="s">
        <v>243</v>
      </c>
      <c r="I72" s="8" t="s">
        <v>242</v>
      </c>
      <c r="J72" s="41" t="s">
        <v>133</v>
      </c>
      <c r="K72" s="45">
        <f t="shared" si="21"/>
        <v>59.947000000000003</v>
      </c>
      <c r="L72" s="45">
        <f t="shared" si="22"/>
        <v>79.905000000000001</v>
      </c>
      <c r="M72" s="45">
        <f t="shared" si="23"/>
        <v>52.185000000000002</v>
      </c>
      <c r="N72" s="45">
        <f t="shared" si="24"/>
        <v>72.143000000000001</v>
      </c>
      <c r="O72" s="45">
        <f t="shared" si="25"/>
        <v>60.365000000000002</v>
      </c>
      <c r="P72" s="45">
        <f t="shared" si="26"/>
        <v>80.444000000000003</v>
      </c>
      <c r="Q72" s="45">
        <f t="shared" si="17"/>
        <v>52.500999999999998</v>
      </c>
      <c r="R72" s="45">
        <f t="shared" si="18"/>
        <v>72.58</v>
      </c>
      <c r="S72" s="45">
        <v>60.79</v>
      </c>
      <c r="T72" s="45">
        <f t="shared" si="27"/>
        <v>80.991</v>
      </c>
      <c r="U72" s="45">
        <f t="shared" si="19"/>
        <v>52.820999999999998</v>
      </c>
      <c r="V72" s="45">
        <f t="shared" si="20"/>
        <v>73.022000000000006</v>
      </c>
      <c r="W72" s="45">
        <f t="shared" si="28"/>
        <v>62.55</v>
      </c>
      <c r="X72" s="45">
        <f t="shared" si="29"/>
        <v>83.256</v>
      </c>
      <c r="Z72" s="10">
        <v>4.324695383559285E-2</v>
      </c>
    </row>
    <row r="73" spans="1:26" s="1" customFormat="1" ht="15" customHeight="1" x14ac:dyDescent="0.2">
      <c r="A73" s="4" t="s">
        <v>91</v>
      </c>
      <c r="B73" s="4">
        <v>509001201161414</v>
      </c>
      <c r="C73" s="5">
        <v>1039000590054</v>
      </c>
      <c r="D73" s="4">
        <v>7898040320034</v>
      </c>
      <c r="E73" s="22">
        <v>30049076</v>
      </c>
      <c r="F73" s="5">
        <v>300001082</v>
      </c>
      <c r="G73" s="6" t="s">
        <v>33</v>
      </c>
      <c r="H73" s="6" t="s">
        <v>34</v>
      </c>
      <c r="I73" s="6" t="s">
        <v>244</v>
      </c>
      <c r="J73" s="41" t="s">
        <v>132</v>
      </c>
      <c r="K73" s="45">
        <v>38.83</v>
      </c>
      <c r="L73" s="45">
        <v>51.76</v>
      </c>
      <c r="M73" s="45">
        <v>33.799999999999997</v>
      </c>
      <c r="N73" s="45">
        <v>46.73</v>
      </c>
      <c r="O73" s="45">
        <v>39.1</v>
      </c>
      <c r="P73" s="45">
        <v>52.11</v>
      </c>
      <c r="Q73" s="45">
        <f t="shared" si="17"/>
        <v>34.006</v>
      </c>
      <c r="R73" s="45">
        <f t="shared" si="18"/>
        <v>47.011000000000003</v>
      </c>
      <c r="S73" s="45">
        <v>39.369999999999997</v>
      </c>
      <c r="T73" s="45">
        <v>52.46</v>
      </c>
      <c r="U73" s="45">
        <f t="shared" si="19"/>
        <v>34.209000000000003</v>
      </c>
      <c r="V73" s="45">
        <f t="shared" si="20"/>
        <v>47.292000000000002</v>
      </c>
      <c r="W73" s="45">
        <v>40.51</v>
      </c>
      <c r="X73" s="45">
        <v>53.92</v>
      </c>
      <c r="Z73" s="10">
        <v>3.8881122128827439E-2</v>
      </c>
    </row>
    <row r="74" spans="1:26" s="1" customFormat="1" ht="15" customHeight="1" x14ac:dyDescent="0.2">
      <c r="A74" s="4" t="s">
        <v>91</v>
      </c>
      <c r="B74" s="4">
        <v>509001601119415</v>
      </c>
      <c r="C74" s="5">
        <v>1039001390016</v>
      </c>
      <c r="D74" s="4">
        <v>7898040320768</v>
      </c>
      <c r="E74" s="22">
        <v>30049099</v>
      </c>
      <c r="F74" s="5">
        <v>300001093</v>
      </c>
      <c r="G74" s="6" t="s">
        <v>36</v>
      </c>
      <c r="H74" s="6" t="s">
        <v>37</v>
      </c>
      <c r="I74" s="6" t="s">
        <v>245</v>
      </c>
      <c r="J74" s="41" t="s">
        <v>133</v>
      </c>
      <c r="K74" s="45">
        <v>19.16</v>
      </c>
      <c r="L74" s="45">
        <v>25.54</v>
      </c>
      <c r="M74" s="45">
        <v>16.68</v>
      </c>
      <c r="N74" s="45">
        <v>23.06</v>
      </c>
      <c r="O74" s="45">
        <v>19.29</v>
      </c>
      <c r="P74" s="45">
        <v>25.71</v>
      </c>
      <c r="Q74" s="45">
        <f t="shared" si="17"/>
        <v>16.777000000000001</v>
      </c>
      <c r="R74" s="45">
        <f t="shared" si="18"/>
        <v>23.193000000000001</v>
      </c>
      <c r="S74" s="45">
        <v>19.43</v>
      </c>
      <c r="T74" s="45">
        <v>25.88</v>
      </c>
      <c r="U74" s="45">
        <f t="shared" si="19"/>
        <v>16.882999999999999</v>
      </c>
      <c r="V74" s="45">
        <f t="shared" si="20"/>
        <v>23.34</v>
      </c>
      <c r="W74" s="45">
        <v>19.989999999999998</v>
      </c>
      <c r="X74" s="45">
        <v>26.61</v>
      </c>
      <c r="Z74" s="10">
        <v>4.3259341922960548E-2</v>
      </c>
    </row>
    <row r="75" spans="1:26" s="1" customFormat="1" ht="15" customHeight="1" x14ac:dyDescent="0.2">
      <c r="A75" s="4" t="s">
        <v>91</v>
      </c>
      <c r="B75" s="4">
        <v>509004501115315</v>
      </c>
      <c r="C75" s="5">
        <v>1039001740025</v>
      </c>
      <c r="D75" s="4">
        <v>7898040321253</v>
      </c>
      <c r="E75" s="22">
        <v>30049099</v>
      </c>
      <c r="F75" s="5">
        <v>300001114</v>
      </c>
      <c r="G75" s="6" t="s">
        <v>38</v>
      </c>
      <c r="H75" s="6" t="s">
        <v>39</v>
      </c>
      <c r="I75" s="6" t="s">
        <v>245</v>
      </c>
      <c r="J75" s="41" t="s">
        <v>133</v>
      </c>
      <c r="K75" s="45">
        <v>37.01</v>
      </c>
      <c r="L75" s="45">
        <v>49.33</v>
      </c>
      <c r="M75" s="45">
        <v>32.21</v>
      </c>
      <c r="N75" s="45">
        <v>44.53</v>
      </c>
      <c r="O75" s="45">
        <v>37.26</v>
      </c>
      <c r="P75" s="45">
        <v>49.65</v>
      </c>
      <c r="Q75" s="45">
        <f t="shared" si="17"/>
        <v>32.405999999999999</v>
      </c>
      <c r="R75" s="45">
        <f t="shared" si="18"/>
        <v>44.798999999999999</v>
      </c>
      <c r="S75" s="45">
        <v>37.53</v>
      </c>
      <c r="T75" s="45">
        <v>50</v>
      </c>
      <c r="U75" s="45">
        <f t="shared" si="19"/>
        <v>32.61</v>
      </c>
      <c r="V75" s="45">
        <f t="shared" si="20"/>
        <v>45.081000000000003</v>
      </c>
      <c r="W75" s="45">
        <v>38.61</v>
      </c>
      <c r="X75" s="45">
        <v>51.39</v>
      </c>
      <c r="Z75" s="10">
        <v>4.3476607147906687E-2</v>
      </c>
    </row>
    <row r="76" spans="1:26" s="1" customFormat="1" ht="15" customHeight="1" x14ac:dyDescent="0.2">
      <c r="A76" s="4" t="s">
        <v>91</v>
      </c>
      <c r="B76" s="4">
        <v>509014090012703</v>
      </c>
      <c r="C76" s="5">
        <v>1039001740017</v>
      </c>
      <c r="D76" s="5">
        <v>7898040322441</v>
      </c>
      <c r="E76" s="22">
        <v>30049099</v>
      </c>
      <c r="F76" s="5">
        <v>300002310</v>
      </c>
      <c r="G76" s="8" t="s">
        <v>38</v>
      </c>
      <c r="H76" s="8" t="s">
        <v>150</v>
      </c>
      <c r="I76" s="8" t="s">
        <v>245</v>
      </c>
      <c r="J76" s="41" t="s">
        <v>133</v>
      </c>
      <c r="K76" s="45">
        <f t="shared" si="21"/>
        <v>29.001999999999999</v>
      </c>
      <c r="L76" s="45">
        <f t="shared" si="22"/>
        <v>38.656999999999996</v>
      </c>
      <c r="M76" s="45">
        <f t="shared" si="23"/>
        <v>25.247</v>
      </c>
      <c r="N76" s="45">
        <f t="shared" si="24"/>
        <v>34.902000000000001</v>
      </c>
      <c r="O76" s="45">
        <f t="shared" si="25"/>
        <v>29.204999999999998</v>
      </c>
      <c r="P76" s="45">
        <f t="shared" si="26"/>
        <v>38.918999999999997</v>
      </c>
      <c r="Q76" s="45">
        <f t="shared" si="17"/>
        <v>25.4</v>
      </c>
      <c r="R76" s="45">
        <f t="shared" si="18"/>
        <v>35.113999999999997</v>
      </c>
      <c r="S76" s="45">
        <v>29.41</v>
      </c>
      <c r="T76" s="45">
        <f t="shared" si="27"/>
        <v>39.183</v>
      </c>
      <c r="U76" s="45">
        <f t="shared" si="19"/>
        <v>25.555</v>
      </c>
      <c r="V76" s="45">
        <f t="shared" si="20"/>
        <v>35.328000000000003</v>
      </c>
      <c r="W76" s="45">
        <f t="shared" si="28"/>
        <v>30.260999999999999</v>
      </c>
      <c r="X76" s="45">
        <f t="shared" si="29"/>
        <v>40.277999999999999</v>
      </c>
      <c r="Z76" s="10">
        <v>4.3277758070237704E-2</v>
      </c>
    </row>
    <row r="77" spans="1:26" s="1" customFormat="1" ht="15" customHeight="1" x14ac:dyDescent="0.2">
      <c r="A77" s="4" t="s">
        <v>91</v>
      </c>
      <c r="B77" s="4">
        <v>509017020013507</v>
      </c>
      <c r="C77" s="5">
        <v>1039001880021</v>
      </c>
      <c r="D77" s="4">
        <v>7898040325183</v>
      </c>
      <c r="E77" s="22">
        <v>30049099</v>
      </c>
      <c r="F77" s="5">
        <v>300002198</v>
      </c>
      <c r="G77" s="6" t="s">
        <v>126</v>
      </c>
      <c r="H77" s="6" t="s">
        <v>127</v>
      </c>
      <c r="I77" s="6" t="s">
        <v>246</v>
      </c>
      <c r="J77" s="41" t="s">
        <v>136</v>
      </c>
      <c r="K77" s="45">
        <v>17.53</v>
      </c>
      <c r="L77" s="45">
        <v>23.37</v>
      </c>
      <c r="M77" s="45">
        <v>15.26</v>
      </c>
      <c r="N77" s="45">
        <v>21.1</v>
      </c>
      <c r="O77" s="45">
        <v>17.649999999999999</v>
      </c>
      <c r="P77" s="45">
        <v>23.52</v>
      </c>
      <c r="Q77" s="45">
        <f t="shared" si="17"/>
        <v>15.351000000000001</v>
      </c>
      <c r="R77" s="45">
        <f t="shared" si="18"/>
        <v>21.222000000000001</v>
      </c>
      <c r="S77" s="45">
        <v>17.78</v>
      </c>
      <c r="T77" s="45">
        <v>23.68</v>
      </c>
      <c r="U77" s="45">
        <f t="shared" si="19"/>
        <v>15.449</v>
      </c>
      <c r="V77" s="45">
        <f t="shared" si="20"/>
        <v>21.356999999999999</v>
      </c>
      <c r="W77" s="45">
        <v>18.29</v>
      </c>
      <c r="X77" s="45">
        <v>24.34</v>
      </c>
      <c r="Z77" s="10">
        <v>4.3499429919476418E-2</v>
      </c>
    </row>
    <row r="78" spans="1:26" s="1" customFormat="1" ht="15" customHeight="1" x14ac:dyDescent="0.2">
      <c r="A78" s="4" t="s">
        <v>91</v>
      </c>
      <c r="B78" s="4">
        <v>509017020013707</v>
      </c>
      <c r="C78" s="5">
        <v>1039001880048</v>
      </c>
      <c r="D78" s="4">
        <v>7898040325206</v>
      </c>
      <c r="E78" s="22">
        <v>30049099</v>
      </c>
      <c r="F78" s="5">
        <v>300002201</v>
      </c>
      <c r="G78" s="6" t="s">
        <v>126</v>
      </c>
      <c r="H78" s="6" t="s">
        <v>128</v>
      </c>
      <c r="I78" s="6" t="s">
        <v>246</v>
      </c>
      <c r="J78" s="41" t="s">
        <v>136</v>
      </c>
      <c r="K78" s="45">
        <v>20.329999999999998</v>
      </c>
      <c r="L78" s="45">
        <v>27.1</v>
      </c>
      <c r="M78" s="45">
        <v>17.7</v>
      </c>
      <c r="N78" s="45">
        <v>24.47</v>
      </c>
      <c r="O78" s="45">
        <v>20.47</v>
      </c>
      <c r="P78" s="45">
        <v>27.28</v>
      </c>
      <c r="Q78" s="45">
        <f t="shared" si="17"/>
        <v>17.803000000000001</v>
      </c>
      <c r="R78" s="45">
        <f t="shared" si="18"/>
        <v>24.611999999999998</v>
      </c>
      <c r="S78" s="45">
        <v>20.62</v>
      </c>
      <c r="T78" s="45">
        <v>27.47</v>
      </c>
      <c r="U78" s="45">
        <f t="shared" si="19"/>
        <v>17.917000000000002</v>
      </c>
      <c r="V78" s="45">
        <f t="shared" si="20"/>
        <v>24.768999999999998</v>
      </c>
      <c r="W78" s="45">
        <v>21.21</v>
      </c>
      <c r="X78" s="45">
        <v>28.23</v>
      </c>
      <c r="Z78" s="10">
        <v>4.3278131676069531E-2</v>
      </c>
    </row>
    <row r="79" spans="1:26" s="1" customFormat="1" ht="15" customHeight="1" x14ac:dyDescent="0.2">
      <c r="A79" s="4" t="s">
        <v>91</v>
      </c>
      <c r="B79" s="4">
        <v>509017020013907</v>
      </c>
      <c r="C79" s="5">
        <v>1039001880064</v>
      </c>
      <c r="D79" s="4">
        <v>7898040325145</v>
      </c>
      <c r="E79" s="22">
        <v>30049099</v>
      </c>
      <c r="F79" s="5">
        <v>300002202</v>
      </c>
      <c r="G79" s="6" t="s">
        <v>126</v>
      </c>
      <c r="H79" s="6" t="s">
        <v>129</v>
      </c>
      <c r="I79" s="6" t="s">
        <v>246</v>
      </c>
      <c r="J79" s="41" t="s">
        <v>136</v>
      </c>
      <c r="K79" s="45">
        <v>18.27</v>
      </c>
      <c r="L79" s="45">
        <v>24.35</v>
      </c>
      <c r="M79" s="45">
        <v>15.91</v>
      </c>
      <c r="N79" s="45">
        <v>21.99</v>
      </c>
      <c r="O79" s="45">
        <v>18.399999999999999</v>
      </c>
      <c r="P79" s="45">
        <v>24.52</v>
      </c>
      <c r="Q79" s="45">
        <f t="shared" si="17"/>
        <v>16.003</v>
      </c>
      <c r="R79" s="45">
        <f t="shared" si="18"/>
        <v>22.123000000000001</v>
      </c>
      <c r="S79" s="45">
        <v>18.53</v>
      </c>
      <c r="T79" s="45">
        <v>24.69</v>
      </c>
      <c r="U79" s="45">
        <f t="shared" si="19"/>
        <v>16.100999999999999</v>
      </c>
      <c r="V79" s="45">
        <f t="shared" si="20"/>
        <v>22.259</v>
      </c>
      <c r="W79" s="45">
        <v>19.07</v>
      </c>
      <c r="X79" s="45">
        <v>25.38</v>
      </c>
      <c r="Z79" s="10">
        <v>4.3140884254708967E-2</v>
      </c>
    </row>
    <row r="80" spans="1:26" s="1" customFormat="1" ht="15" customHeight="1" x14ac:dyDescent="0.2">
      <c r="A80" s="4" t="s">
        <v>91</v>
      </c>
      <c r="B80" s="4">
        <v>509017020014107</v>
      </c>
      <c r="C80" s="5">
        <v>1039001880080</v>
      </c>
      <c r="D80" s="4">
        <v>7898040325169</v>
      </c>
      <c r="E80" s="22">
        <v>30049099</v>
      </c>
      <c r="F80" s="5">
        <v>300002203</v>
      </c>
      <c r="G80" s="6" t="s">
        <v>126</v>
      </c>
      <c r="H80" s="6" t="s">
        <v>130</v>
      </c>
      <c r="I80" s="6" t="s">
        <v>246</v>
      </c>
      <c r="J80" s="41" t="s">
        <v>136</v>
      </c>
      <c r="K80" s="45">
        <v>19.66</v>
      </c>
      <c r="L80" s="45">
        <v>26.21</v>
      </c>
      <c r="M80" s="45">
        <v>17.11</v>
      </c>
      <c r="N80" s="45">
        <v>23.65</v>
      </c>
      <c r="O80" s="45">
        <v>19.8</v>
      </c>
      <c r="P80" s="45">
        <v>26.39</v>
      </c>
      <c r="Q80" s="45">
        <f t="shared" si="17"/>
        <v>17.221</v>
      </c>
      <c r="R80" s="45">
        <f t="shared" si="18"/>
        <v>23.806999999999999</v>
      </c>
      <c r="S80" s="45">
        <v>19.940000000000001</v>
      </c>
      <c r="T80" s="45">
        <v>26.56</v>
      </c>
      <c r="U80" s="45">
        <f t="shared" si="19"/>
        <v>17.326000000000001</v>
      </c>
      <c r="V80" s="45">
        <f t="shared" si="20"/>
        <v>23.952000000000002</v>
      </c>
      <c r="W80" s="45">
        <v>20.51</v>
      </c>
      <c r="X80" s="45">
        <v>27.3</v>
      </c>
      <c r="Z80" s="10">
        <v>4.3364619620864353E-2</v>
      </c>
    </row>
    <row r="81" spans="1:26" s="1" customFormat="1" ht="15" customHeight="1" x14ac:dyDescent="0.2">
      <c r="A81" s="4" t="s">
        <v>91</v>
      </c>
      <c r="B81" s="4">
        <v>509002101160414</v>
      </c>
      <c r="C81" s="5">
        <v>1039001150015</v>
      </c>
      <c r="D81" s="4">
        <v>7898040320027</v>
      </c>
      <c r="E81" s="22">
        <v>30049079</v>
      </c>
      <c r="F81" s="5">
        <v>300001106</v>
      </c>
      <c r="G81" s="6" t="s">
        <v>42</v>
      </c>
      <c r="H81" s="6" t="s">
        <v>43</v>
      </c>
      <c r="I81" s="6" t="s">
        <v>247</v>
      </c>
      <c r="J81" s="41" t="s">
        <v>132</v>
      </c>
      <c r="K81" s="45">
        <v>54.5</v>
      </c>
      <c r="L81" s="45">
        <v>72.64</v>
      </c>
      <c r="M81" s="45">
        <v>47.45</v>
      </c>
      <c r="N81" s="45">
        <v>65.599999999999994</v>
      </c>
      <c r="O81" s="45">
        <v>54.88</v>
      </c>
      <c r="P81" s="45">
        <v>73.13</v>
      </c>
      <c r="Q81" s="45">
        <f t="shared" si="17"/>
        <v>47.731000000000002</v>
      </c>
      <c r="R81" s="45">
        <f t="shared" si="18"/>
        <v>65.984999999999999</v>
      </c>
      <c r="S81" s="45">
        <v>55.27</v>
      </c>
      <c r="T81" s="45">
        <v>73.64</v>
      </c>
      <c r="U81" s="45">
        <f t="shared" si="19"/>
        <v>48.024999999999999</v>
      </c>
      <c r="V81" s="45">
        <f t="shared" si="20"/>
        <v>66.391999999999996</v>
      </c>
      <c r="W81" s="45">
        <v>56.87</v>
      </c>
      <c r="X81" s="45">
        <v>75.7</v>
      </c>
      <c r="Z81" s="10">
        <v>3.8926725345819646E-2</v>
      </c>
    </row>
    <row r="82" spans="1:26" s="1" customFormat="1" ht="15" customHeight="1" x14ac:dyDescent="0.2">
      <c r="A82" s="4" t="s">
        <v>91</v>
      </c>
      <c r="B82" s="4">
        <v>509003701171415</v>
      </c>
      <c r="C82" s="5">
        <v>1039001650018</v>
      </c>
      <c r="D82" s="4">
        <v>7898040321406</v>
      </c>
      <c r="E82" s="22">
        <v>30049079</v>
      </c>
      <c r="F82" s="5">
        <v>300001121</v>
      </c>
      <c r="G82" s="6" t="s">
        <v>44</v>
      </c>
      <c r="H82" s="6" t="s">
        <v>45</v>
      </c>
      <c r="I82" s="6" t="s">
        <v>248</v>
      </c>
      <c r="J82" s="41" t="s">
        <v>135</v>
      </c>
      <c r="K82" s="45">
        <v>66.5</v>
      </c>
      <c r="L82" s="45">
        <v>88.64</v>
      </c>
      <c r="M82" s="45">
        <v>57.89</v>
      </c>
      <c r="N82" s="45">
        <v>80.03</v>
      </c>
      <c r="O82" s="45">
        <v>66.97</v>
      </c>
      <c r="P82" s="45">
        <v>89.25</v>
      </c>
      <c r="Q82" s="45">
        <f t="shared" si="17"/>
        <v>58.246000000000002</v>
      </c>
      <c r="R82" s="45">
        <f t="shared" si="18"/>
        <v>80.522000000000006</v>
      </c>
      <c r="S82" s="45">
        <v>67.44</v>
      </c>
      <c r="T82" s="45">
        <v>89.85</v>
      </c>
      <c r="U82" s="45">
        <f t="shared" si="19"/>
        <v>58.6</v>
      </c>
      <c r="V82" s="45">
        <f t="shared" si="20"/>
        <v>81.010999999999996</v>
      </c>
      <c r="W82" s="45">
        <v>69.39</v>
      </c>
      <c r="X82" s="45">
        <v>92.36</v>
      </c>
      <c r="Z82" s="10">
        <v>4.3262150801873123E-2</v>
      </c>
    </row>
    <row r="83" spans="1:26" s="1" customFormat="1" ht="15" customHeight="1" x14ac:dyDescent="0.2">
      <c r="A83" s="4" t="s">
        <v>91</v>
      </c>
      <c r="B83" s="4">
        <v>509003901179411</v>
      </c>
      <c r="C83" s="5">
        <v>1039001650026</v>
      </c>
      <c r="D83" s="4">
        <v>7898040321550</v>
      </c>
      <c r="E83" s="22">
        <v>30049079</v>
      </c>
      <c r="F83" s="5">
        <v>300001128</v>
      </c>
      <c r="G83" s="6" t="s">
        <v>44</v>
      </c>
      <c r="H83" s="6" t="s">
        <v>46</v>
      </c>
      <c r="I83" s="6" t="s">
        <v>248</v>
      </c>
      <c r="J83" s="41" t="s">
        <v>135</v>
      </c>
      <c r="K83" s="45">
        <v>73.78</v>
      </c>
      <c r="L83" s="45">
        <v>98.34</v>
      </c>
      <c r="M83" s="45">
        <v>64.22</v>
      </c>
      <c r="N83" s="45">
        <v>88.78</v>
      </c>
      <c r="O83" s="45">
        <v>74.290000000000006</v>
      </c>
      <c r="P83" s="45">
        <v>99</v>
      </c>
      <c r="Q83" s="45">
        <f t="shared" si="17"/>
        <v>64.611999999999995</v>
      </c>
      <c r="R83" s="45">
        <f t="shared" si="18"/>
        <v>89.322000000000003</v>
      </c>
      <c r="S83" s="45">
        <v>74.819999999999993</v>
      </c>
      <c r="T83" s="45">
        <v>99.68</v>
      </c>
      <c r="U83" s="45">
        <f t="shared" si="19"/>
        <v>65.012</v>
      </c>
      <c r="V83" s="45">
        <f t="shared" si="20"/>
        <v>89.875</v>
      </c>
      <c r="W83" s="45">
        <v>76.98</v>
      </c>
      <c r="X83" s="45">
        <v>102.46</v>
      </c>
      <c r="Z83" s="10">
        <v>4.3397993328946782E-2</v>
      </c>
    </row>
    <row r="84" spans="1:26" s="1" customFormat="1" ht="15" customHeight="1" x14ac:dyDescent="0.2">
      <c r="A84" s="4" t="s">
        <v>91</v>
      </c>
      <c r="B84" s="4">
        <v>509002401172310</v>
      </c>
      <c r="C84" s="5">
        <v>1039001870018</v>
      </c>
      <c r="D84" s="4">
        <v>7898040324940</v>
      </c>
      <c r="E84" s="22">
        <v>30049043</v>
      </c>
      <c r="F84" s="5">
        <v>300002112</v>
      </c>
      <c r="G84" s="6" t="s">
        <v>47</v>
      </c>
      <c r="H84" s="6" t="s">
        <v>48</v>
      </c>
      <c r="I84" s="6" t="s">
        <v>249</v>
      </c>
      <c r="J84" s="41" t="s">
        <v>134</v>
      </c>
      <c r="K84" s="45">
        <v>9.24</v>
      </c>
      <c r="L84" s="45">
        <v>12.32</v>
      </c>
      <c r="M84" s="45">
        <v>8.0399999999999991</v>
      </c>
      <c r="N84" s="45">
        <v>11.11</v>
      </c>
      <c r="O84" s="45">
        <v>9.3000000000000007</v>
      </c>
      <c r="P84" s="45">
        <v>12.39</v>
      </c>
      <c r="Q84" s="45">
        <f t="shared" si="17"/>
        <v>8.0879999999999992</v>
      </c>
      <c r="R84" s="45">
        <f t="shared" si="18"/>
        <v>11.180999999999999</v>
      </c>
      <c r="S84" s="45">
        <v>9.3699999999999992</v>
      </c>
      <c r="T84" s="45">
        <v>12.48</v>
      </c>
      <c r="U84" s="45">
        <f t="shared" si="19"/>
        <v>8.1419999999999995</v>
      </c>
      <c r="V84" s="45">
        <f t="shared" si="20"/>
        <v>11.256</v>
      </c>
      <c r="W84" s="45">
        <v>9.64</v>
      </c>
      <c r="X84" s="45">
        <v>12.83</v>
      </c>
      <c r="Z84" s="10">
        <v>4.2974558989839595E-2</v>
      </c>
    </row>
    <row r="85" spans="1:26" s="1" customFormat="1" ht="15" customHeight="1" x14ac:dyDescent="0.2">
      <c r="A85" s="4" t="s">
        <v>91</v>
      </c>
      <c r="B85" s="4">
        <v>509002701117412</v>
      </c>
      <c r="C85" s="5">
        <v>1039001430018</v>
      </c>
      <c r="D85" s="4">
        <v>7898040321208</v>
      </c>
      <c r="E85" s="22">
        <v>30049099</v>
      </c>
      <c r="F85" s="5">
        <v>300001115</v>
      </c>
      <c r="G85" s="6" t="s">
        <v>26</v>
      </c>
      <c r="H85" s="6" t="s">
        <v>27</v>
      </c>
      <c r="I85" s="6" t="s">
        <v>250</v>
      </c>
      <c r="J85" s="41" t="s">
        <v>132</v>
      </c>
      <c r="K85" s="45">
        <v>22.24</v>
      </c>
      <c r="L85" s="45">
        <v>29.64</v>
      </c>
      <c r="M85" s="45">
        <v>19.36</v>
      </c>
      <c r="N85" s="45">
        <v>26.76</v>
      </c>
      <c r="O85" s="45">
        <v>22.39</v>
      </c>
      <c r="P85" s="45">
        <v>29.84</v>
      </c>
      <c r="Q85" s="45">
        <f t="shared" si="17"/>
        <v>19.472999999999999</v>
      </c>
      <c r="R85" s="45">
        <f t="shared" si="18"/>
        <v>26.92</v>
      </c>
      <c r="S85" s="45">
        <v>22.55</v>
      </c>
      <c r="T85" s="45">
        <v>30.04</v>
      </c>
      <c r="U85" s="45">
        <f t="shared" si="19"/>
        <v>19.594000000000001</v>
      </c>
      <c r="V85" s="45">
        <f t="shared" si="20"/>
        <v>27.088000000000001</v>
      </c>
      <c r="W85" s="45">
        <v>23.2</v>
      </c>
      <c r="X85" s="45">
        <v>30.88</v>
      </c>
      <c r="Z85" s="10">
        <v>4.0985851917431537E-2</v>
      </c>
    </row>
    <row r="86" spans="1:26" s="1" customFormat="1" ht="15" customHeight="1" x14ac:dyDescent="0.2">
      <c r="A86" s="4" t="s">
        <v>91</v>
      </c>
      <c r="B86" s="4">
        <v>509004001112414</v>
      </c>
      <c r="C86" s="5">
        <v>1039001660021</v>
      </c>
      <c r="D86" s="4">
        <v>7898040321376</v>
      </c>
      <c r="E86" s="22">
        <v>30049099</v>
      </c>
      <c r="F86" s="5">
        <v>300001130</v>
      </c>
      <c r="G86" s="6" t="s">
        <v>50</v>
      </c>
      <c r="H86" s="6" t="s">
        <v>251</v>
      </c>
      <c r="I86" s="6" t="s">
        <v>252</v>
      </c>
      <c r="J86" s="41" t="s">
        <v>137</v>
      </c>
      <c r="K86" s="45">
        <v>54.81</v>
      </c>
      <c r="L86" s="45">
        <v>73.06</v>
      </c>
      <c r="M86" s="45">
        <v>47.71</v>
      </c>
      <c r="N86" s="45">
        <v>65.959999999999994</v>
      </c>
      <c r="O86" s="45">
        <v>55.19</v>
      </c>
      <c r="P86" s="45">
        <v>73.55</v>
      </c>
      <c r="Q86" s="45">
        <f t="shared" si="17"/>
        <v>48</v>
      </c>
      <c r="R86" s="45">
        <f t="shared" si="18"/>
        <v>66.356999999999999</v>
      </c>
      <c r="S86" s="45">
        <v>55.58</v>
      </c>
      <c r="T86" s="45">
        <v>74.040000000000006</v>
      </c>
      <c r="U86" s="45">
        <f t="shared" si="19"/>
        <v>48.293999999999997</v>
      </c>
      <c r="V86" s="45">
        <f t="shared" si="20"/>
        <v>66.763999999999996</v>
      </c>
      <c r="W86" s="45">
        <v>57.19</v>
      </c>
      <c r="X86" s="45">
        <v>76.12</v>
      </c>
      <c r="Z86" s="10">
        <v>4.3352987340362636E-2</v>
      </c>
    </row>
    <row r="87" spans="1:26" s="1" customFormat="1" ht="15" customHeight="1" x14ac:dyDescent="0.2">
      <c r="A87" s="4" t="s">
        <v>91</v>
      </c>
      <c r="B87" s="4">
        <v>509004102131414</v>
      </c>
      <c r="C87" s="5">
        <v>1039001720024</v>
      </c>
      <c r="D87" s="4">
        <v>7898040322120</v>
      </c>
      <c r="E87" s="22">
        <v>30049079</v>
      </c>
      <c r="F87" s="5">
        <v>300001138</v>
      </c>
      <c r="G87" s="6" t="s">
        <v>56</v>
      </c>
      <c r="H87" s="6" t="s">
        <v>253</v>
      </c>
      <c r="I87" s="6" t="s">
        <v>254</v>
      </c>
      <c r="J87" s="41" t="s">
        <v>137</v>
      </c>
      <c r="K87" s="45">
        <v>26.92</v>
      </c>
      <c r="L87" s="45">
        <v>35.880000000000003</v>
      </c>
      <c r="M87" s="45">
        <v>23.44</v>
      </c>
      <c r="N87" s="45">
        <v>32.4</v>
      </c>
      <c r="O87" s="45">
        <v>27.11</v>
      </c>
      <c r="P87" s="45">
        <v>36.130000000000003</v>
      </c>
      <c r="Q87" s="45">
        <f t="shared" si="17"/>
        <v>23.577999999999999</v>
      </c>
      <c r="R87" s="45">
        <f t="shared" si="18"/>
        <v>32.594999999999999</v>
      </c>
      <c r="S87" s="45">
        <v>27.3</v>
      </c>
      <c r="T87" s="45">
        <v>36.380000000000003</v>
      </c>
      <c r="U87" s="45">
        <f t="shared" si="19"/>
        <v>23.721</v>
      </c>
      <c r="V87" s="45">
        <f t="shared" si="20"/>
        <v>32.792999999999999</v>
      </c>
      <c r="W87" s="45">
        <v>28.09</v>
      </c>
      <c r="X87" s="45">
        <v>37.39</v>
      </c>
      <c r="Z87" s="10">
        <v>4.3351961943106865E-2</v>
      </c>
    </row>
    <row r="88" spans="1:26" s="1" customFormat="1" ht="15" customHeight="1" x14ac:dyDescent="0.2">
      <c r="A88" s="4" t="s">
        <v>91</v>
      </c>
      <c r="B88" s="4">
        <v>509004110116410</v>
      </c>
      <c r="C88" s="5">
        <v>1039001720083</v>
      </c>
      <c r="D88" s="4">
        <v>7898040322748</v>
      </c>
      <c r="E88" s="22">
        <v>30049099</v>
      </c>
      <c r="F88" s="5">
        <v>300001171</v>
      </c>
      <c r="G88" s="6" t="s">
        <v>56</v>
      </c>
      <c r="H88" s="6" t="s">
        <v>80</v>
      </c>
      <c r="I88" s="6" t="s">
        <v>254</v>
      </c>
      <c r="J88" s="41" t="s">
        <v>137</v>
      </c>
      <c r="K88" s="45">
        <v>40.72</v>
      </c>
      <c r="L88" s="45">
        <v>54.28</v>
      </c>
      <c r="M88" s="45">
        <v>35.450000000000003</v>
      </c>
      <c r="N88" s="45">
        <v>49.01</v>
      </c>
      <c r="O88" s="45">
        <v>41</v>
      </c>
      <c r="P88" s="45">
        <v>54.64</v>
      </c>
      <c r="Q88" s="45">
        <f t="shared" si="17"/>
        <v>35.658999999999999</v>
      </c>
      <c r="R88" s="45">
        <f t="shared" si="18"/>
        <v>49.295999999999999</v>
      </c>
      <c r="S88" s="45">
        <v>41.29</v>
      </c>
      <c r="T88" s="45">
        <v>55.02</v>
      </c>
      <c r="U88" s="45">
        <f t="shared" si="19"/>
        <v>35.878</v>
      </c>
      <c r="V88" s="45">
        <f t="shared" si="20"/>
        <v>49.598999999999997</v>
      </c>
      <c r="W88" s="45">
        <v>42.49</v>
      </c>
      <c r="X88" s="45">
        <v>56.56</v>
      </c>
      <c r="Z88" s="10">
        <v>4.3195915704818066E-2</v>
      </c>
    </row>
    <row r="89" spans="1:26" s="1" customFormat="1" ht="15" customHeight="1" x14ac:dyDescent="0.2">
      <c r="H89" s="16"/>
      <c r="K89" s="9"/>
      <c r="L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6" s="1" customFormat="1" x14ac:dyDescent="0.2">
      <c r="H90" s="16"/>
      <c r="K90" s="9"/>
      <c r="L90" s="9"/>
      <c r="M90" s="23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6" s="1" customFormat="1" x14ac:dyDescent="0.2">
      <c r="H91" s="16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6" s="1" customFormat="1" x14ac:dyDescent="0.2">
      <c r="H92" s="16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6" s="1" customFormat="1" x14ac:dyDescent="0.2">
      <c r="H93" s="16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6" s="1" customFormat="1" x14ac:dyDescent="0.2">
      <c r="H94" s="16"/>
      <c r="K94" s="21"/>
      <c r="L94" s="9"/>
      <c r="M94" s="21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6" s="1" customFormat="1" x14ac:dyDescent="0.2">
      <c r="H95" s="16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6" s="1" customFormat="1" x14ac:dyDescent="0.2">
      <c r="H96" s="16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3:24" s="1" customFormat="1" x14ac:dyDescent="0.2">
      <c r="H97" s="16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3:24" s="1" customFormat="1" x14ac:dyDescent="0.2">
      <c r="H98" s="19" t="s">
        <v>92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3:24" s="1" customFormat="1" x14ac:dyDescent="0.2">
      <c r="H99" s="12" t="s">
        <v>9</v>
      </c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3:24" s="1" customFormat="1" x14ac:dyDescent="0.2">
      <c r="H100" s="16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3:24" s="1" customFormat="1" x14ac:dyDescent="0.2">
      <c r="H101" s="16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3:24" s="1" customFormat="1" x14ac:dyDescent="0.2">
      <c r="C102" s="11"/>
      <c r="E102" s="11"/>
      <c r="F102" s="11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3:24" s="1" customFormat="1" x14ac:dyDescent="0.2"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3:24" s="1" customFormat="1" x14ac:dyDescent="0.2"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3:24" s="1" customFormat="1" x14ac:dyDescent="0.2"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3:24" s="1" customFormat="1" x14ac:dyDescent="0.2"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3:24" s="1" customFormat="1" x14ac:dyDescent="0.2"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3:24" s="1" customFormat="1" x14ac:dyDescent="0.2"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3:24" s="1" customFormat="1" x14ac:dyDescent="0.2">
      <c r="G109" s="13"/>
      <c r="H109" s="14"/>
      <c r="I109" s="14"/>
      <c r="J109" s="14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3:24" s="1" customFormat="1" x14ac:dyDescent="0.2">
      <c r="G110" s="13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3:24" s="1" customFormat="1" x14ac:dyDescent="0.2"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3:24" s="1" customFormat="1" x14ac:dyDescent="0.2"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1:24" s="1" customFormat="1" x14ac:dyDescent="0.2"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1:24" s="1" customFormat="1" x14ac:dyDescent="0.2"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1:24" s="1" customFormat="1" x14ac:dyDescent="0.2"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1:24" s="1" customFormat="1" x14ac:dyDescent="0.2"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1:24" s="1" customFormat="1" x14ac:dyDescent="0.2"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1:24" s="1" customFormat="1" x14ac:dyDescent="0.2"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1:24" s="1" customFormat="1" x14ac:dyDescent="0.2"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1:24" s="1" customFormat="1" x14ac:dyDescent="0.2"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1:24" s="1" customFormat="1" x14ac:dyDescent="0.2"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1:24" s="1" customFormat="1" x14ac:dyDescent="0.2"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1:24" s="1" customFormat="1" x14ac:dyDescent="0.2"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1:24" s="1" customFormat="1" x14ac:dyDescent="0.2"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1:24" s="1" customFormat="1" x14ac:dyDescent="0.2"/>
    <row r="126" spans="11:24" s="1" customFormat="1" x14ac:dyDescent="0.2"/>
    <row r="127" spans="11:24" s="1" customFormat="1" x14ac:dyDescent="0.2"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1:24" s="1" customFormat="1" x14ac:dyDescent="0.2"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1:24" s="1" customFormat="1" x14ac:dyDescent="0.2"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1:24" s="1" customFormat="1" x14ac:dyDescent="0.2"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1:24" s="1" customFormat="1" x14ac:dyDescent="0.2"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1:24" s="1" customFormat="1" x14ac:dyDescent="0.2"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1:24" s="1" customFormat="1" x14ac:dyDescent="0.2"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1:24" s="1" customFormat="1" x14ac:dyDescent="0.2"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1:24" s="1" customFormat="1" x14ac:dyDescent="0.2"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1:24" s="1" customFormat="1" x14ac:dyDescent="0.2"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1:24" s="1" customFormat="1" x14ac:dyDescent="0.2"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1:24" s="1" customFormat="1" x14ac:dyDescent="0.2"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1:24" s="1" customFormat="1" x14ac:dyDescent="0.2"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1:24" s="1" customFormat="1" x14ac:dyDescent="0.2"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1:24" s="1" customFormat="1" x14ac:dyDescent="0.2"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1:24" s="1" customFormat="1" x14ac:dyDescent="0.2"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1:24" s="1" customFormat="1" x14ac:dyDescent="0.2"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1:24" s="1" customFormat="1" x14ac:dyDescent="0.2"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s="1" customFormat="1" x14ac:dyDescent="0.2"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s="1" customFormat="1" x14ac:dyDescent="0.2"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s="1" customFormat="1" x14ac:dyDescent="0.2"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s="1" customFormat="1" x14ac:dyDescent="0.2"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s="1" customFormat="1" x14ac:dyDescent="0.2"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s="1" customFormat="1" x14ac:dyDescent="0.2"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s="1" customFormat="1" x14ac:dyDescent="0.2"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s="1" customFormat="1" x14ac:dyDescent="0.2"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s="1" customFormat="1" x14ac:dyDescent="0.2"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s="1" customFormat="1" x14ac:dyDescent="0.2"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s="1" customFormat="1" x14ac:dyDescent="0.2"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s="1" customFormat="1" x14ac:dyDescent="0.2"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s="1" customFormat="1" x14ac:dyDescent="0.2"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s="1" customFormat="1" x14ac:dyDescent="0.2"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s="1" customForma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</row>
    <row r="160" spans="1:24" s="1" customForma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</row>
    <row r="161" spans="1:24" s="1" customForma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</row>
    <row r="162" spans="1:24" s="1" customForma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</row>
    <row r="163" spans="1:24" s="1" customForma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</row>
    <row r="164" spans="1:24" s="1" customForma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</row>
    <row r="165" spans="1:24" x14ac:dyDescent="0.2"/>
    <row r="166" spans="1:24" x14ac:dyDescent="0.2"/>
    <row r="167" spans="1:24" x14ac:dyDescent="0.2"/>
    <row r="168" spans="1:24" x14ac:dyDescent="0.2"/>
    <row r="169" spans="1:24" x14ac:dyDescent="0.2"/>
    <row r="170" spans="1:24" x14ac:dyDescent="0.2"/>
    <row r="171" spans="1:24" x14ac:dyDescent="0.2"/>
    <row r="172" spans="1:24" x14ac:dyDescent="0.2"/>
    <row r="173" spans="1:24" x14ac:dyDescent="0.2"/>
    <row r="174" spans="1:24" x14ac:dyDescent="0.2"/>
    <row r="175" spans="1:24" x14ac:dyDescent="0.2"/>
    <row r="176" spans="1:24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</sheetData>
  <autoFilter ref="A4:X88" xr:uid="{00000000-0009-0000-0000-000001000000}"/>
  <mergeCells count="7">
    <mergeCell ref="K3:L3"/>
    <mergeCell ref="O3:P3"/>
    <mergeCell ref="W3:X3"/>
    <mergeCell ref="U3:V3"/>
    <mergeCell ref="Q3:R3"/>
    <mergeCell ref="M3:N3"/>
    <mergeCell ref="S3:T3"/>
  </mergeCells>
  <printOptions horizontalCentered="1"/>
  <pageMargins left="0.35433070866141736" right="0.31496062992125984" top="0.27559055118110237" bottom="0.15748031496062992" header="0.15748031496062992" footer="0.23622047244094491"/>
  <pageSetup paperSize="9" scale="38" pageOrder="overThenDown" orientation="landscape" r:id="rId1"/>
  <headerFooter alignWithMargins="0">
    <oddHeader>&amp;R&amp;D - &amp;T</oddHeader>
    <oddFooter>&amp;R&amp;"Arial,Negrito"Farmoquímica S/A&amp;"Arial,Normal"
&amp;"Arial,Negrito"Matriz:&amp;"Arial,Normal"Av.José Silva de A. Neto, 200-Evollution II-1º Andar
Cond. O2-Barra da Tijuca -RJ
&amp;"Arial,Negrito"Fábrica:&amp;"Arial,Normal" Rua Viúva Cláudio,300 - Jacaré-RJ</oddFooter>
  </headerFooter>
  <customProperties>
    <customPr name="FPMExcelClientCellBasedFunctionStatus" r:id="rId2"/>
  </customProperties>
  <ignoredErrors>
    <ignoredError sqref="C53 B14:B17" numberStoredAsText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AA69"/>
  <sheetViews>
    <sheetView showGridLines="0" zoomScale="80" zoomScaleNormal="80" zoomScaleSheetLayoutView="70" workbookViewId="0">
      <pane ySplit="5" topLeftCell="A6" activePane="bottomLeft" state="frozen"/>
      <selection activeCell="A3" sqref="A3"/>
      <selection pane="bottomLeft" activeCell="Z29" sqref="Z29"/>
    </sheetView>
  </sheetViews>
  <sheetFormatPr defaultColWidth="9.140625" defaultRowHeight="12.75" zeroHeight="1" outlineLevelCol="1" x14ac:dyDescent="0.2"/>
  <cols>
    <col min="1" max="1" width="14.5703125" style="2" customWidth="1"/>
    <col min="2" max="2" width="13.140625" style="2" bestFit="1" customWidth="1"/>
    <col min="3" max="3" width="24.42578125" style="2" bestFit="1" customWidth="1"/>
    <col min="4" max="4" width="15.28515625" style="2" bestFit="1" customWidth="1"/>
    <col min="5" max="5" width="20" style="2" bestFit="1" customWidth="1"/>
    <col min="6" max="6" width="13.5703125" style="2" bestFit="1" customWidth="1"/>
    <col min="7" max="7" width="15" style="2" bestFit="1" customWidth="1"/>
    <col min="8" max="8" width="34.28515625" style="2" bestFit="1" customWidth="1"/>
    <col min="9" max="9" width="42.28515625" style="2" hidden="1" customWidth="1" outlineLevel="1"/>
    <col min="10" max="10" width="21.7109375" style="2" bestFit="1" customWidth="1" collapsed="1"/>
    <col min="11" max="11" width="12.7109375" style="2" bestFit="1" customWidth="1"/>
    <col min="12" max="19" width="12" style="2" bestFit="1" customWidth="1"/>
    <col min="20" max="24" width="12.7109375" style="2" customWidth="1"/>
    <col min="25" max="25" width="50.7109375" style="2" bestFit="1" customWidth="1"/>
    <col min="26" max="26" width="10.85546875" style="2" bestFit="1" customWidth="1"/>
    <col min="27" max="35" width="9.140625" style="2" customWidth="1"/>
    <col min="36" max="16384" width="9.140625" style="2"/>
  </cols>
  <sheetData>
    <row r="1" spans="1:26" ht="23.25" customHeight="1" x14ac:dyDescent="0.2">
      <c r="A1" s="66" t="str">
        <f>+MONITORADOS!A1</f>
        <v>TABELA DE PREÇOS FQM|FARMA Nº 003/2019</v>
      </c>
      <c r="B1" s="66"/>
      <c r="C1" s="66"/>
      <c r="D1" s="66"/>
      <c r="E1" s="66"/>
      <c r="F1" s="66"/>
      <c r="G1" s="3"/>
      <c r="H1" s="3"/>
      <c r="I1" s="38"/>
      <c r="J1" s="57" t="s">
        <v>75</v>
      </c>
      <c r="K1" s="59">
        <v>0.98660400000000004</v>
      </c>
      <c r="L1" s="59">
        <v>0.74381200000000003</v>
      </c>
      <c r="M1" s="59">
        <v>0.90059800000000001</v>
      </c>
      <c r="N1" s="59">
        <f>+L1</f>
        <v>0.74381200000000003</v>
      </c>
      <c r="O1" s="59">
        <v>0.99325699999999995</v>
      </c>
      <c r="P1" s="59">
        <v>0.74394199999999999</v>
      </c>
      <c r="Q1" s="59">
        <v>0.89998699999999998</v>
      </c>
      <c r="R1" s="59">
        <f>+P1</f>
        <v>0.74394199999999999</v>
      </c>
      <c r="S1" s="59">
        <v>1</v>
      </c>
      <c r="T1" s="59">
        <v>0.74407199999999996</v>
      </c>
      <c r="U1" s="59">
        <v>0.89936899999999997</v>
      </c>
      <c r="V1" s="59">
        <f>+T1</f>
        <v>0.74407199999999996</v>
      </c>
      <c r="W1" s="59">
        <v>1.0279160000000001</v>
      </c>
      <c r="X1" s="59">
        <v>0.74461299999999997</v>
      </c>
    </row>
    <row r="2" spans="1:26" s="18" customFormat="1" ht="22.5" customHeight="1" x14ac:dyDescent="0.2">
      <c r="J2" s="57" t="s">
        <v>91</v>
      </c>
      <c r="K2" s="58">
        <v>0.986128</v>
      </c>
      <c r="L2" s="58">
        <v>0.75022999999999995</v>
      </c>
      <c r="M2" s="59">
        <v>0.87052399999999996</v>
      </c>
      <c r="N2" s="59">
        <v>0.72335799999999995</v>
      </c>
      <c r="O2" s="58">
        <v>0.99301499999999998</v>
      </c>
      <c r="P2" s="58">
        <v>0.75040200000000001</v>
      </c>
      <c r="Q2" s="59">
        <v>0.869726</v>
      </c>
      <c r="R2" s="59">
        <v>0.72335799999999995</v>
      </c>
      <c r="S2" s="58">
        <v>1</v>
      </c>
      <c r="T2" s="58">
        <v>0.75057700000000005</v>
      </c>
      <c r="U2" s="59">
        <v>0.86891700000000005</v>
      </c>
      <c r="V2" s="59">
        <v>0.72335799999999995</v>
      </c>
      <c r="W2" s="58">
        <v>1.0289520000000001</v>
      </c>
      <c r="X2" s="58">
        <v>0.75129599999999996</v>
      </c>
    </row>
    <row r="3" spans="1:26" s="18" customFormat="1" ht="22.5" customHeight="1" thickBot="1" x14ac:dyDescent="0.25"/>
    <row r="4" spans="1:26" s="39" customFormat="1" ht="35.25" customHeight="1" thickBot="1" x14ac:dyDescent="0.25">
      <c r="A4" s="54" t="str">
        <f>MONITORADOS!$A$2</f>
        <v>Em vigor a partir de 01/04/2019</v>
      </c>
      <c r="F4" s="40"/>
      <c r="K4" s="64" t="s">
        <v>2</v>
      </c>
      <c r="L4" s="65"/>
      <c r="M4" s="64" t="s">
        <v>117</v>
      </c>
      <c r="N4" s="65"/>
      <c r="O4" s="64" t="s">
        <v>104</v>
      </c>
      <c r="P4" s="65"/>
      <c r="Q4" s="64" t="s">
        <v>116</v>
      </c>
      <c r="R4" s="65"/>
      <c r="S4" s="64" t="s">
        <v>3</v>
      </c>
      <c r="T4" s="65"/>
      <c r="U4" s="64" t="s">
        <v>118</v>
      </c>
      <c r="V4" s="65"/>
      <c r="W4" s="64" t="s">
        <v>105</v>
      </c>
      <c r="X4" s="65"/>
    </row>
    <row r="5" spans="1:26" s="17" customFormat="1" ht="30" customHeight="1" thickBot="1" x14ac:dyDescent="0.25">
      <c r="A5" s="25" t="s">
        <v>73</v>
      </c>
      <c r="B5" s="36" t="s">
        <v>112</v>
      </c>
      <c r="C5" s="36" t="s">
        <v>94</v>
      </c>
      <c r="D5" s="36" t="s">
        <v>113</v>
      </c>
      <c r="E5" s="36" t="s">
        <v>93</v>
      </c>
      <c r="F5" s="36" t="s">
        <v>95</v>
      </c>
      <c r="G5" s="37" t="s">
        <v>0</v>
      </c>
      <c r="H5" s="36" t="s">
        <v>1</v>
      </c>
      <c r="I5" s="25" t="s">
        <v>13</v>
      </c>
      <c r="J5" s="37" t="s">
        <v>131</v>
      </c>
      <c r="K5" s="26" t="s">
        <v>4</v>
      </c>
      <c r="L5" s="26" t="s">
        <v>99</v>
      </c>
      <c r="M5" s="26" t="s">
        <v>4</v>
      </c>
      <c r="N5" s="26" t="s">
        <v>99</v>
      </c>
      <c r="O5" s="26" t="s">
        <v>4</v>
      </c>
      <c r="P5" s="26" t="s">
        <v>99</v>
      </c>
      <c r="Q5" s="26" t="s">
        <v>4</v>
      </c>
      <c r="R5" s="26" t="s">
        <v>99</v>
      </c>
      <c r="S5" s="26" t="s">
        <v>4</v>
      </c>
      <c r="T5" s="26" t="s">
        <v>99</v>
      </c>
      <c r="U5" s="26" t="s">
        <v>4</v>
      </c>
      <c r="V5" s="26" t="s">
        <v>99</v>
      </c>
      <c r="W5" s="26" t="s">
        <v>4</v>
      </c>
      <c r="X5" s="26" t="s">
        <v>99</v>
      </c>
      <c r="Z5" s="35" t="s">
        <v>264</v>
      </c>
    </row>
    <row r="6" spans="1:26" ht="20.25" customHeight="1" x14ac:dyDescent="0.2">
      <c r="A6" s="32"/>
      <c r="B6" s="33" t="s">
        <v>109</v>
      </c>
      <c r="C6" s="28"/>
      <c r="D6" s="27"/>
      <c r="E6" s="28"/>
      <c r="F6" s="28"/>
      <c r="G6" s="29"/>
      <c r="H6" s="28"/>
      <c r="I6" s="28"/>
      <c r="J6" s="30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6" s="1" customFormat="1" ht="15" customHeight="1" x14ac:dyDescent="0.2">
      <c r="A7" s="4" t="s">
        <v>91</v>
      </c>
      <c r="B7" s="4" t="s">
        <v>100</v>
      </c>
      <c r="C7" s="5">
        <v>1039001410017</v>
      </c>
      <c r="D7" s="5">
        <v>7898040320973</v>
      </c>
      <c r="E7" s="22">
        <v>30049099</v>
      </c>
      <c r="F7" s="5">
        <v>300001109</v>
      </c>
      <c r="G7" s="8" t="s">
        <v>28</v>
      </c>
      <c r="H7" s="8" t="s">
        <v>29</v>
      </c>
      <c r="I7" s="8" t="s">
        <v>255</v>
      </c>
      <c r="J7" s="42" t="s">
        <v>138</v>
      </c>
      <c r="K7" s="45">
        <f t="shared" ref="K7:K24" si="0">ROUND($S7*K$2,3)</f>
        <v>35.441000000000003</v>
      </c>
      <c r="L7" s="45">
        <f t="shared" ref="L7:L24" si="1">+ROUND(K7/L$2,3)</f>
        <v>47.24</v>
      </c>
      <c r="M7" s="45">
        <f t="shared" ref="M7:M24" si="2">ROUND($K7*M$2,3)</f>
        <v>30.852</v>
      </c>
      <c r="N7" s="45">
        <f t="shared" ref="N7:N24" si="3">+ROUND(M7/N$2,3)</f>
        <v>42.651000000000003</v>
      </c>
      <c r="O7" s="45">
        <f t="shared" ref="O7:O24" si="4">ROUND($S7*O$2,3)</f>
        <v>35.689</v>
      </c>
      <c r="P7" s="45">
        <f t="shared" ref="P7:P24" si="5">+ROUND(O7/P$2,3)</f>
        <v>47.56</v>
      </c>
      <c r="Q7" s="45">
        <f t="shared" ref="Q7:Q24" si="6">ROUND($O7*Q$2,3)</f>
        <v>31.04</v>
      </c>
      <c r="R7" s="45">
        <f t="shared" ref="R7:R24" si="7">+ROUND(Q7/R$2,3)</f>
        <v>42.911000000000001</v>
      </c>
      <c r="S7" s="45">
        <v>35.94</v>
      </c>
      <c r="T7" s="45">
        <f t="shared" ref="T7:T24" si="8">+ROUND(S7/T$2,3)</f>
        <v>47.883000000000003</v>
      </c>
      <c r="U7" s="45">
        <f t="shared" ref="U7:U24" si="9">ROUND($S7*U$2,3)</f>
        <v>31.228999999999999</v>
      </c>
      <c r="V7" s="45">
        <f t="shared" ref="V7:V24" si="10">+ROUND(U7/V$2,3)</f>
        <v>43.171999999999997</v>
      </c>
      <c r="W7" s="45">
        <f t="shared" ref="W7:W24" si="11">ROUND($S7*W$2,3)</f>
        <v>36.981000000000002</v>
      </c>
      <c r="X7" s="45">
        <f t="shared" ref="X7:X24" si="12">+ROUND(W7/X$2,3)</f>
        <v>49.222999999999999</v>
      </c>
      <c r="Z7" s="10">
        <v>4.3208693986310998E-2</v>
      </c>
    </row>
    <row r="8" spans="1:26" s="1" customFormat="1" ht="15" customHeight="1" x14ac:dyDescent="0.2">
      <c r="A8" s="4" t="s">
        <v>91</v>
      </c>
      <c r="B8" s="4" t="s">
        <v>100</v>
      </c>
      <c r="C8" s="5">
        <v>1039001410076</v>
      </c>
      <c r="D8" s="5">
        <v>7898040321970</v>
      </c>
      <c r="E8" s="22">
        <v>30049099</v>
      </c>
      <c r="F8" s="5">
        <v>300001137</v>
      </c>
      <c r="G8" s="8" t="s">
        <v>28</v>
      </c>
      <c r="H8" s="8" t="s">
        <v>62</v>
      </c>
      <c r="I8" s="8" t="s">
        <v>255</v>
      </c>
      <c r="J8" s="42" t="s">
        <v>138</v>
      </c>
      <c r="K8" s="45">
        <f t="shared" si="0"/>
        <v>59.079000000000001</v>
      </c>
      <c r="L8" s="45">
        <f t="shared" si="1"/>
        <v>78.748000000000005</v>
      </c>
      <c r="M8" s="45">
        <f t="shared" si="2"/>
        <v>51.43</v>
      </c>
      <c r="N8" s="45">
        <f t="shared" si="3"/>
        <v>71.099000000000004</v>
      </c>
      <c r="O8" s="45">
        <f t="shared" si="4"/>
        <v>59.491999999999997</v>
      </c>
      <c r="P8" s="45">
        <f t="shared" si="5"/>
        <v>79.28</v>
      </c>
      <c r="Q8" s="45">
        <f t="shared" si="6"/>
        <v>51.741999999999997</v>
      </c>
      <c r="R8" s="45">
        <f t="shared" si="7"/>
        <v>71.53</v>
      </c>
      <c r="S8" s="45">
        <v>59.91</v>
      </c>
      <c r="T8" s="45">
        <f t="shared" si="8"/>
        <v>79.819000000000003</v>
      </c>
      <c r="U8" s="45">
        <f t="shared" si="9"/>
        <v>52.057000000000002</v>
      </c>
      <c r="V8" s="45">
        <f t="shared" si="10"/>
        <v>71.965999999999994</v>
      </c>
      <c r="W8" s="45">
        <f t="shared" si="11"/>
        <v>61.645000000000003</v>
      </c>
      <c r="X8" s="45">
        <f t="shared" si="12"/>
        <v>82.052000000000007</v>
      </c>
      <c r="Z8" s="10">
        <v>4.3258284212602582E-2</v>
      </c>
    </row>
    <row r="9" spans="1:26" s="1" customFormat="1" ht="15" customHeight="1" x14ac:dyDescent="0.2">
      <c r="A9" s="4" t="s">
        <v>91</v>
      </c>
      <c r="B9" s="4" t="s">
        <v>100</v>
      </c>
      <c r="C9" s="5">
        <v>1039001810066</v>
      </c>
      <c r="D9" s="5">
        <v>7898040322670</v>
      </c>
      <c r="E9" s="22">
        <v>30049099</v>
      </c>
      <c r="F9" s="5">
        <v>300001168</v>
      </c>
      <c r="G9" s="8" t="s">
        <v>76</v>
      </c>
      <c r="H9" s="8" t="s">
        <v>77</v>
      </c>
      <c r="I9" s="8" t="s">
        <v>256</v>
      </c>
      <c r="J9" s="42" t="s">
        <v>138</v>
      </c>
      <c r="K9" s="45">
        <f t="shared" si="0"/>
        <v>43.676000000000002</v>
      </c>
      <c r="L9" s="45">
        <f t="shared" si="1"/>
        <v>58.216999999999999</v>
      </c>
      <c r="M9" s="45">
        <f t="shared" si="2"/>
        <v>38.021000000000001</v>
      </c>
      <c r="N9" s="45">
        <f t="shared" si="3"/>
        <v>52.561999999999998</v>
      </c>
      <c r="O9" s="45">
        <f t="shared" si="4"/>
        <v>43.981000000000002</v>
      </c>
      <c r="P9" s="45">
        <f t="shared" si="5"/>
        <v>58.61</v>
      </c>
      <c r="Q9" s="45">
        <f t="shared" si="6"/>
        <v>38.250999999999998</v>
      </c>
      <c r="R9" s="45">
        <f t="shared" si="7"/>
        <v>52.88</v>
      </c>
      <c r="S9" s="45">
        <v>44.29</v>
      </c>
      <c r="T9" s="45">
        <f t="shared" si="8"/>
        <v>59.008000000000003</v>
      </c>
      <c r="U9" s="45">
        <f t="shared" si="9"/>
        <v>38.484000000000002</v>
      </c>
      <c r="V9" s="45">
        <f t="shared" si="10"/>
        <v>53.201999999999998</v>
      </c>
      <c r="W9" s="45">
        <f t="shared" si="11"/>
        <v>45.572000000000003</v>
      </c>
      <c r="X9" s="45">
        <f t="shared" si="12"/>
        <v>60.658000000000001</v>
      </c>
      <c r="Z9" s="10">
        <v>4.3287307143783371E-2</v>
      </c>
    </row>
    <row r="10" spans="1:26" s="1" customFormat="1" ht="15" customHeight="1" x14ac:dyDescent="0.2">
      <c r="A10" s="4" t="s">
        <v>91</v>
      </c>
      <c r="B10" s="4" t="s">
        <v>100</v>
      </c>
      <c r="C10" s="5">
        <v>1039001810074</v>
      </c>
      <c r="D10" s="5">
        <v>7898040322687</v>
      </c>
      <c r="E10" s="22">
        <v>30049099</v>
      </c>
      <c r="F10" s="5">
        <v>300002671</v>
      </c>
      <c r="G10" s="8" t="s">
        <v>76</v>
      </c>
      <c r="H10" s="8" t="s">
        <v>219</v>
      </c>
      <c r="I10" s="8" t="s">
        <v>256</v>
      </c>
      <c r="J10" s="42" t="s">
        <v>138</v>
      </c>
      <c r="K10" s="45">
        <f t="shared" si="0"/>
        <v>83.712000000000003</v>
      </c>
      <c r="L10" s="45">
        <f t="shared" si="1"/>
        <v>111.58199999999999</v>
      </c>
      <c r="M10" s="45">
        <f t="shared" si="2"/>
        <v>72.873000000000005</v>
      </c>
      <c r="N10" s="45">
        <f t="shared" si="3"/>
        <v>100.74299999999999</v>
      </c>
      <c r="O10" s="45">
        <f t="shared" si="4"/>
        <v>84.296999999999997</v>
      </c>
      <c r="P10" s="45">
        <f t="shared" si="5"/>
        <v>112.336</v>
      </c>
      <c r="Q10" s="45">
        <f t="shared" si="6"/>
        <v>73.314999999999998</v>
      </c>
      <c r="R10" s="45">
        <f t="shared" si="7"/>
        <v>101.354</v>
      </c>
      <c r="S10" s="45">
        <v>84.89</v>
      </c>
      <c r="T10" s="45">
        <f t="shared" si="8"/>
        <v>113.1</v>
      </c>
      <c r="U10" s="45">
        <f t="shared" si="9"/>
        <v>73.762</v>
      </c>
      <c r="V10" s="45">
        <f t="shared" si="10"/>
        <v>101.97199999999999</v>
      </c>
      <c r="W10" s="45">
        <f t="shared" si="11"/>
        <v>87.347999999999999</v>
      </c>
      <c r="X10" s="45">
        <f t="shared" si="12"/>
        <v>116.26300000000001</v>
      </c>
      <c r="Z10" s="10">
        <v>0</v>
      </c>
    </row>
    <row r="11" spans="1:26" s="1" customFormat="1" ht="15" customHeight="1" x14ac:dyDescent="0.2">
      <c r="A11" s="4" t="s">
        <v>91</v>
      </c>
      <c r="B11" s="4" t="s">
        <v>100</v>
      </c>
      <c r="C11" s="5" t="s">
        <v>108</v>
      </c>
      <c r="D11" s="5">
        <v>7898040322540</v>
      </c>
      <c r="E11" s="22">
        <v>30049099</v>
      </c>
      <c r="F11" s="5">
        <v>300001139</v>
      </c>
      <c r="G11" s="8" t="s">
        <v>68</v>
      </c>
      <c r="H11" s="8" t="s">
        <v>69</v>
      </c>
      <c r="I11" s="8" t="s">
        <v>257</v>
      </c>
      <c r="J11" s="42" t="s">
        <v>138</v>
      </c>
      <c r="K11" s="45">
        <f t="shared" si="0"/>
        <v>34.85</v>
      </c>
      <c r="L11" s="45">
        <f t="shared" si="1"/>
        <v>46.451999999999998</v>
      </c>
      <c r="M11" s="45">
        <f t="shared" si="2"/>
        <v>30.338000000000001</v>
      </c>
      <c r="N11" s="45">
        <f t="shared" si="3"/>
        <v>41.941000000000003</v>
      </c>
      <c r="O11" s="45">
        <f t="shared" si="4"/>
        <v>35.093000000000004</v>
      </c>
      <c r="P11" s="45">
        <f t="shared" si="5"/>
        <v>46.765999999999998</v>
      </c>
      <c r="Q11" s="45">
        <f t="shared" si="6"/>
        <v>30.521000000000001</v>
      </c>
      <c r="R11" s="45">
        <f t="shared" si="7"/>
        <v>42.192999999999998</v>
      </c>
      <c r="S11" s="45">
        <v>35.340000000000003</v>
      </c>
      <c r="T11" s="45">
        <f t="shared" si="8"/>
        <v>47.084000000000003</v>
      </c>
      <c r="U11" s="45">
        <f t="shared" si="9"/>
        <v>30.707999999999998</v>
      </c>
      <c r="V11" s="45">
        <f t="shared" si="10"/>
        <v>42.451999999999998</v>
      </c>
      <c r="W11" s="45">
        <f t="shared" si="11"/>
        <v>36.363</v>
      </c>
      <c r="X11" s="45">
        <f t="shared" si="12"/>
        <v>48.4</v>
      </c>
      <c r="Z11" s="10">
        <v>4.3231957400712506E-2</v>
      </c>
    </row>
    <row r="12" spans="1:26" s="1" customFormat="1" ht="15" customHeight="1" x14ac:dyDescent="0.2">
      <c r="A12" s="4" t="s">
        <v>91</v>
      </c>
      <c r="B12" s="4" t="s">
        <v>100</v>
      </c>
      <c r="C12" s="5" t="s">
        <v>108</v>
      </c>
      <c r="D12" s="5">
        <v>7898040324247</v>
      </c>
      <c r="E12" s="22">
        <v>30049099</v>
      </c>
      <c r="F12" s="5">
        <v>300001911</v>
      </c>
      <c r="G12" s="8" t="s">
        <v>68</v>
      </c>
      <c r="H12" s="8" t="s">
        <v>124</v>
      </c>
      <c r="I12" s="8" t="s">
        <v>257</v>
      </c>
      <c r="J12" s="42" t="s">
        <v>138</v>
      </c>
      <c r="K12" s="45">
        <f t="shared" si="0"/>
        <v>34.85</v>
      </c>
      <c r="L12" s="45">
        <f t="shared" si="1"/>
        <v>46.451999999999998</v>
      </c>
      <c r="M12" s="45">
        <f t="shared" si="2"/>
        <v>30.338000000000001</v>
      </c>
      <c r="N12" s="45">
        <f t="shared" si="3"/>
        <v>41.941000000000003</v>
      </c>
      <c r="O12" s="45">
        <f t="shared" si="4"/>
        <v>35.093000000000004</v>
      </c>
      <c r="P12" s="45">
        <f t="shared" si="5"/>
        <v>46.765999999999998</v>
      </c>
      <c r="Q12" s="45">
        <f t="shared" si="6"/>
        <v>30.521000000000001</v>
      </c>
      <c r="R12" s="45">
        <f t="shared" si="7"/>
        <v>42.192999999999998</v>
      </c>
      <c r="S12" s="45">
        <v>35.340000000000003</v>
      </c>
      <c r="T12" s="45">
        <f t="shared" si="8"/>
        <v>47.084000000000003</v>
      </c>
      <c r="U12" s="45">
        <f t="shared" si="9"/>
        <v>30.707999999999998</v>
      </c>
      <c r="V12" s="45">
        <f t="shared" si="10"/>
        <v>42.451999999999998</v>
      </c>
      <c r="W12" s="45">
        <f t="shared" si="11"/>
        <v>36.363</v>
      </c>
      <c r="X12" s="45">
        <f t="shared" si="12"/>
        <v>48.4</v>
      </c>
      <c r="Z12" s="10">
        <v>4.3231957400712506E-2</v>
      </c>
    </row>
    <row r="13" spans="1:26" s="1" customFormat="1" ht="15" customHeight="1" x14ac:dyDescent="0.2">
      <c r="A13" s="4" t="s">
        <v>91</v>
      </c>
      <c r="B13" s="4" t="s">
        <v>100</v>
      </c>
      <c r="C13" s="5" t="s">
        <v>108</v>
      </c>
      <c r="D13" s="5">
        <v>7898040325282</v>
      </c>
      <c r="E13" s="22">
        <v>30049099</v>
      </c>
      <c r="F13" s="5">
        <v>300002231</v>
      </c>
      <c r="G13" s="8" t="s">
        <v>68</v>
      </c>
      <c r="H13" s="8" t="s">
        <v>119</v>
      </c>
      <c r="I13" s="8" t="s">
        <v>257</v>
      </c>
      <c r="J13" s="42" t="s">
        <v>138</v>
      </c>
      <c r="K13" s="45">
        <f t="shared" si="0"/>
        <v>34.85</v>
      </c>
      <c r="L13" s="45">
        <f t="shared" si="1"/>
        <v>46.451999999999998</v>
      </c>
      <c r="M13" s="45">
        <f t="shared" si="2"/>
        <v>30.338000000000001</v>
      </c>
      <c r="N13" s="45">
        <f t="shared" si="3"/>
        <v>41.941000000000003</v>
      </c>
      <c r="O13" s="45">
        <f t="shared" si="4"/>
        <v>35.093000000000004</v>
      </c>
      <c r="P13" s="45">
        <f t="shared" si="5"/>
        <v>46.765999999999998</v>
      </c>
      <c r="Q13" s="45">
        <f t="shared" si="6"/>
        <v>30.521000000000001</v>
      </c>
      <c r="R13" s="45">
        <f t="shared" si="7"/>
        <v>42.192999999999998</v>
      </c>
      <c r="S13" s="45">
        <v>35.340000000000003</v>
      </c>
      <c r="T13" s="45">
        <f t="shared" si="8"/>
        <v>47.084000000000003</v>
      </c>
      <c r="U13" s="45">
        <f t="shared" si="9"/>
        <v>30.707999999999998</v>
      </c>
      <c r="V13" s="45">
        <f t="shared" si="10"/>
        <v>42.451999999999998</v>
      </c>
      <c r="W13" s="45">
        <f t="shared" si="11"/>
        <v>36.363</v>
      </c>
      <c r="X13" s="45">
        <f t="shared" si="12"/>
        <v>48.4</v>
      </c>
      <c r="Z13" s="10">
        <v>4.3231957400712506E-2</v>
      </c>
    </row>
    <row r="14" spans="1:26" s="1" customFormat="1" ht="15" customHeight="1" x14ac:dyDescent="0.2">
      <c r="A14" s="4" t="s">
        <v>91</v>
      </c>
      <c r="B14" s="4" t="s">
        <v>100</v>
      </c>
      <c r="C14" s="5" t="s">
        <v>108</v>
      </c>
      <c r="D14" s="5">
        <v>7898040326524</v>
      </c>
      <c r="E14" s="22">
        <v>30049099</v>
      </c>
      <c r="F14" s="5">
        <v>300002635</v>
      </c>
      <c r="G14" s="8" t="s">
        <v>68</v>
      </c>
      <c r="H14" s="8" t="s">
        <v>187</v>
      </c>
      <c r="I14" s="8" t="s">
        <v>257</v>
      </c>
      <c r="J14" s="42" t="s">
        <v>138</v>
      </c>
      <c r="K14" s="45">
        <f t="shared" si="0"/>
        <v>45.351999999999997</v>
      </c>
      <c r="L14" s="45">
        <f t="shared" si="1"/>
        <v>60.451000000000001</v>
      </c>
      <c r="M14" s="45">
        <f t="shared" si="2"/>
        <v>39.479999999999997</v>
      </c>
      <c r="N14" s="45">
        <f t="shared" si="3"/>
        <v>54.579000000000001</v>
      </c>
      <c r="O14" s="45">
        <f t="shared" si="4"/>
        <v>45.668999999999997</v>
      </c>
      <c r="P14" s="45">
        <f t="shared" si="5"/>
        <v>60.859000000000002</v>
      </c>
      <c r="Q14" s="45">
        <f t="shared" si="6"/>
        <v>39.72</v>
      </c>
      <c r="R14" s="45">
        <f t="shared" si="7"/>
        <v>54.911000000000001</v>
      </c>
      <c r="S14" s="45">
        <v>45.99</v>
      </c>
      <c r="T14" s="45">
        <f t="shared" si="8"/>
        <v>61.273000000000003</v>
      </c>
      <c r="U14" s="45">
        <f t="shared" si="9"/>
        <v>39.960999999999999</v>
      </c>
      <c r="V14" s="45">
        <f t="shared" si="10"/>
        <v>55.244</v>
      </c>
      <c r="W14" s="45">
        <f t="shared" si="11"/>
        <v>47.322000000000003</v>
      </c>
      <c r="X14" s="45">
        <f t="shared" si="12"/>
        <v>62.987000000000002</v>
      </c>
      <c r="Z14" s="10">
        <v>4.3330308529945682E-2</v>
      </c>
    </row>
    <row r="15" spans="1:26" s="1" customFormat="1" ht="15" customHeight="1" x14ac:dyDescent="0.2">
      <c r="A15" s="4" t="s">
        <v>91</v>
      </c>
      <c r="B15" s="4" t="s">
        <v>100</v>
      </c>
      <c r="C15" s="5" t="s">
        <v>108</v>
      </c>
      <c r="D15" s="5">
        <v>7898040325237</v>
      </c>
      <c r="E15" s="22">
        <v>30049099</v>
      </c>
      <c r="F15" s="5">
        <v>300002194</v>
      </c>
      <c r="G15" s="8" t="s">
        <v>68</v>
      </c>
      <c r="H15" s="8" t="s">
        <v>120</v>
      </c>
      <c r="I15" s="8" t="s">
        <v>257</v>
      </c>
      <c r="J15" s="42" t="s">
        <v>138</v>
      </c>
      <c r="K15" s="45">
        <f t="shared" si="0"/>
        <v>34.85</v>
      </c>
      <c r="L15" s="45">
        <f t="shared" si="1"/>
        <v>46.451999999999998</v>
      </c>
      <c r="M15" s="45">
        <f t="shared" si="2"/>
        <v>30.338000000000001</v>
      </c>
      <c r="N15" s="45">
        <f t="shared" si="3"/>
        <v>41.941000000000003</v>
      </c>
      <c r="O15" s="45">
        <f t="shared" si="4"/>
        <v>35.093000000000004</v>
      </c>
      <c r="P15" s="45">
        <f t="shared" si="5"/>
        <v>46.765999999999998</v>
      </c>
      <c r="Q15" s="45">
        <f t="shared" si="6"/>
        <v>30.521000000000001</v>
      </c>
      <c r="R15" s="45">
        <f t="shared" si="7"/>
        <v>42.192999999999998</v>
      </c>
      <c r="S15" s="45">
        <v>35.340000000000003</v>
      </c>
      <c r="T15" s="45">
        <f t="shared" si="8"/>
        <v>47.084000000000003</v>
      </c>
      <c r="U15" s="45">
        <f t="shared" si="9"/>
        <v>30.707999999999998</v>
      </c>
      <c r="V15" s="45">
        <f t="shared" si="10"/>
        <v>42.451999999999998</v>
      </c>
      <c r="W15" s="45">
        <f t="shared" si="11"/>
        <v>36.363</v>
      </c>
      <c r="X15" s="45">
        <f t="shared" si="12"/>
        <v>48.4</v>
      </c>
      <c r="Z15" s="10">
        <v>4.3231957400712506E-2</v>
      </c>
    </row>
    <row r="16" spans="1:26" s="1" customFormat="1" ht="15" customHeight="1" x14ac:dyDescent="0.2">
      <c r="A16" s="4" t="s">
        <v>91</v>
      </c>
      <c r="B16" s="4" t="s">
        <v>100</v>
      </c>
      <c r="C16" s="5" t="s">
        <v>108</v>
      </c>
      <c r="D16" s="5">
        <v>7898040326531</v>
      </c>
      <c r="E16" s="22">
        <v>30049099</v>
      </c>
      <c r="F16" s="5">
        <v>300002636</v>
      </c>
      <c r="G16" s="8" t="s">
        <v>68</v>
      </c>
      <c r="H16" s="8" t="s">
        <v>188</v>
      </c>
      <c r="I16" s="8" t="s">
        <v>257</v>
      </c>
      <c r="J16" s="42" t="s">
        <v>138</v>
      </c>
      <c r="K16" s="45">
        <f t="shared" si="0"/>
        <v>45.351999999999997</v>
      </c>
      <c r="L16" s="45">
        <f t="shared" si="1"/>
        <v>60.451000000000001</v>
      </c>
      <c r="M16" s="45">
        <f t="shared" si="2"/>
        <v>39.479999999999997</v>
      </c>
      <c r="N16" s="45">
        <f t="shared" si="3"/>
        <v>54.579000000000001</v>
      </c>
      <c r="O16" s="45">
        <f t="shared" si="4"/>
        <v>45.668999999999997</v>
      </c>
      <c r="P16" s="45">
        <f t="shared" si="5"/>
        <v>60.859000000000002</v>
      </c>
      <c r="Q16" s="45">
        <f t="shared" si="6"/>
        <v>39.72</v>
      </c>
      <c r="R16" s="45">
        <f t="shared" si="7"/>
        <v>54.911000000000001</v>
      </c>
      <c r="S16" s="45">
        <v>45.99</v>
      </c>
      <c r="T16" s="45">
        <f t="shared" si="8"/>
        <v>61.273000000000003</v>
      </c>
      <c r="U16" s="45">
        <f t="shared" si="9"/>
        <v>39.960999999999999</v>
      </c>
      <c r="V16" s="45">
        <f t="shared" si="10"/>
        <v>55.244</v>
      </c>
      <c r="W16" s="45">
        <f t="shared" si="11"/>
        <v>47.322000000000003</v>
      </c>
      <c r="X16" s="45">
        <f t="shared" si="12"/>
        <v>62.987000000000002</v>
      </c>
      <c r="Z16" s="10">
        <v>4.3330308529945682E-2</v>
      </c>
    </row>
    <row r="17" spans="1:27" s="1" customFormat="1" ht="15" customHeight="1" x14ac:dyDescent="0.2">
      <c r="A17" s="4" t="s">
        <v>91</v>
      </c>
      <c r="B17" s="4" t="s">
        <v>100</v>
      </c>
      <c r="C17" s="5" t="s">
        <v>108</v>
      </c>
      <c r="D17" s="5">
        <v>7898040325381</v>
      </c>
      <c r="E17" s="22">
        <v>30049099</v>
      </c>
      <c r="F17" s="5">
        <v>300002251</v>
      </c>
      <c r="G17" s="8" t="s">
        <v>68</v>
      </c>
      <c r="H17" s="8" t="s">
        <v>123</v>
      </c>
      <c r="I17" s="8" t="s">
        <v>257</v>
      </c>
      <c r="J17" s="42" t="s">
        <v>138</v>
      </c>
      <c r="K17" s="45">
        <f t="shared" si="0"/>
        <v>45.351999999999997</v>
      </c>
      <c r="L17" s="45">
        <f t="shared" si="1"/>
        <v>60.451000000000001</v>
      </c>
      <c r="M17" s="45">
        <f t="shared" si="2"/>
        <v>39.479999999999997</v>
      </c>
      <c r="N17" s="45">
        <f t="shared" si="3"/>
        <v>54.579000000000001</v>
      </c>
      <c r="O17" s="45">
        <f t="shared" si="4"/>
        <v>45.668999999999997</v>
      </c>
      <c r="P17" s="45">
        <f t="shared" si="5"/>
        <v>60.859000000000002</v>
      </c>
      <c r="Q17" s="45">
        <f t="shared" si="6"/>
        <v>39.72</v>
      </c>
      <c r="R17" s="45">
        <f t="shared" si="7"/>
        <v>54.911000000000001</v>
      </c>
      <c r="S17" s="45">
        <v>45.99</v>
      </c>
      <c r="T17" s="45">
        <f t="shared" si="8"/>
        <v>61.273000000000003</v>
      </c>
      <c r="U17" s="45">
        <f t="shared" si="9"/>
        <v>39.960999999999999</v>
      </c>
      <c r="V17" s="45">
        <f t="shared" si="10"/>
        <v>55.244</v>
      </c>
      <c r="W17" s="45">
        <f t="shared" si="11"/>
        <v>47.322000000000003</v>
      </c>
      <c r="X17" s="45">
        <f t="shared" si="12"/>
        <v>62.987000000000002</v>
      </c>
      <c r="Z17" s="10">
        <v>4.3396017861741853E-2</v>
      </c>
    </row>
    <row r="18" spans="1:27" s="1" customFormat="1" ht="15" customHeight="1" x14ac:dyDescent="0.2">
      <c r="A18" s="4" t="s">
        <v>91</v>
      </c>
      <c r="B18" s="4" t="s">
        <v>100</v>
      </c>
      <c r="C18" s="5">
        <v>1039001910044</v>
      </c>
      <c r="D18" s="5">
        <v>7898040324988</v>
      </c>
      <c r="E18" s="22">
        <v>30049099</v>
      </c>
      <c r="F18" s="5">
        <v>300002406</v>
      </c>
      <c r="G18" s="63" t="s">
        <v>263</v>
      </c>
      <c r="H18" s="8" t="s">
        <v>180</v>
      </c>
      <c r="I18" s="8" t="s">
        <v>258</v>
      </c>
      <c r="J18" s="42" t="s">
        <v>138</v>
      </c>
      <c r="K18" s="45">
        <f t="shared" si="0"/>
        <v>141.411</v>
      </c>
      <c r="L18" s="61">
        <f t="shared" si="1"/>
        <v>188.49</v>
      </c>
      <c r="M18" s="45">
        <f t="shared" si="2"/>
        <v>123.102</v>
      </c>
      <c r="N18" s="61">
        <f t="shared" si="3"/>
        <v>170.18100000000001</v>
      </c>
      <c r="O18" s="45">
        <f t="shared" si="4"/>
        <v>142.398</v>
      </c>
      <c r="P18" s="61">
        <f t="shared" si="5"/>
        <v>189.762</v>
      </c>
      <c r="Q18" s="45">
        <f t="shared" si="6"/>
        <v>123.84699999999999</v>
      </c>
      <c r="R18" s="61">
        <f t="shared" si="7"/>
        <v>171.21100000000001</v>
      </c>
      <c r="S18" s="45">
        <v>143.4</v>
      </c>
      <c r="T18" s="61">
        <f t="shared" si="8"/>
        <v>191.053</v>
      </c>
      <c r="U18" s="45">
        <f t="shared" si="9"/>
        <v>124.60299999999999</v>
      </c>
      <c r="V18" s="61">
        <f t="shared" si="10"/>
        <v>172.256</v>
      </c>
      <c r="W18" s="45">
        <f t="shared" si="11"/>
        <v>147.55199999999999</v>
      </c>
      <c r="X18" s="61">
        <f t="shared" si="12"/>
        <v>196.39699999999999</v>
      </c>
      <c r="Y18" s="62" t="s">
        <v>262</v>
      </c>
      <c r="Z18" s="10">
        <v>4.328846853401247E-2</v>
      </c>
    </row>
    <row r="19" spans="1:27" s="1" customFormat="1" ht="15" customHeight="1" x14ac:dyDescent="0.2">
      <c r="A19" s="4" t="s">
        <v>91</v>
      </c>
      <c r="B19" s="4" t="s">
        <v>100</v>
      </c>
      <c r="C19" s="5">
        <v>1039001910036</v>
      </c>
      <c r="D19" s="5">
        <v>7898040324971</v>
      </c>
      <c r="E19" s="22">
        <v>30049099</v>
      </c>
      <c r="F19" s="5">
        <v>300002411</v>
      </c>
      <c r="G19" s="63" t="s">
        <v>263</v>
      </c>
      <c r="H19" s="8" t="s">
        <v>181</v>
      </c>
      <c r="I19" s="8" t="s">
        <v>258</v>
      </c>
      <c r="J19" s="42" t="s">
        <v>138</v>
      </c>
      <c r="K19" s="45">
        <f t="shared" si="0"/>
        <v>46.170999999999999</v>
      </c>
      <c r="L19" s="61">
        <f t="shared" si="1"/>
        <v>61.542000000000002</v>
      </c>
      <c r="M19" s="45">
        <f t="shared" si="2"/>
        <v>40.192999999999998</v>
      </c>
      <c r="N19" s="61">
        <f t="shared" si="3"/>
        <v>55.564</v>
      </c>
      <c r="O19" s="45">
        <f t="shared" si="4"/>
        <v>46.493000000000002</v>
      </c>
      <c r="P19" s="61">
        <f t="shared" si="5"/>
        <v>61.957000000000001</v>
      </c>
      <c r="Q19" s="45">
        <f t="shared" si="6"/>
        <v>40.436</v>
      </c>
      <c r="R19" s="61">
        <f t="shared" si="7"/>
        <v>55.9</v>
      </c>
      <c r="S19" s="45">
        <v>46.82</v>
      </c>
      <c r="T19" s="61">
        <f t="shared" si="8"/>
        <v>62.378999999999998</v>
      </c>
      <c r="U19" s="45">
        <f t="shared" si="9"/>
        <v>40.683</v>
      </c>
      <c r="V19" s="61">
        <f t="shared" si="10"/>
        <v>56.241999999999997</v>
      </c>
      <c r="W19" s="45">
        <f t="shared" si="11"/>
        <v>48.176000000000002</v>
      </c>
      <c r="X19" s="61">
        <f t="shared" si="12"/>
        <v>64.123999999999995</v>
      </c>
      <c r="Y19" s="62" t="s">
        <v>262</v>
      </c>
      <c r="Z19" s="10">
        <v>4.3226381461675567E-2</v>
      </c>
    </row>
    <row r="20" spans="1:27" s="1" customFormat="1" ht="15" customHeight="1" x14ac:dyDescent="0.2">
      <c r="A20" s="4" t="s">
        <v>91</v>
      </c>
      <c r="B20" s="4" t="s">
        <v>100</v>
      </c>
      <c r="C20" s="5">
        <v>1039001910011</v>
      </c>
      <c r="D20" s="5">
        <v>7898040324957</v>
      </c>
      <c r="E20" s="22">
        <v>30049099</v>
      </c>
      <c r="F20" s="5">
        <v>300002628</v>
      </c>
      <c r="G20" s="63" t="s">
        <v>263</v>
      </c>
      <c r="H20" s="8" t="s">
        <v>195</v>
      </c>
      <c r="I20" s="8" t="s">
        <v>258</v>
      </c>
      <c r="J20" s="42" t="s">
        <v>138</v>
      </c>
      <c r="K20" s="45">
        <f t="shared" si="0"/>
        <v>51.298000000000002</v>
      </c>
      <c r="L20" s="61">
        <f t="shared" si="1"/>
        <v>68.376000000000005</v>
      </c>
      <c r="M20" s="45">
        <f t="shared" si="2"/>
        <v>44.655999999999999</v>
      </c>
      <c r="N20" s="61">
        <f t="shared" si="3"/>
        <v>61.734000000000002</v>
      </c>
      <c r="O20" s="45">
        <f t="shared" si="4"/>
        <v>51.656999999999996</v>
      </c>
      <c r="P20" s="61">
        <f t="shared" si="5"/>
        <v>68.838999999999999</v>
      </c>
      <c r="Q20" s="45">
        <f t="shared" si="6"/>
        <v>44.927</v>
      </c>
      <c r="R20" s="61">
        <f t="shared" si="7"/>
        <v>62.109000000000002</v>
      </c>
      <c r="S20" s="45">
        <v>52.02</v>
      </c>
      <c r="T20" s="61">
        <f t="shared" si="8"/>
        <v>69.307000000000002</v>
      </c>
      <c r="U20" s="45">
        <f t="shared" si="9"/>
        <v>45.201000000000001</v>
      </c>
      <c r="V20" s="61">
        <f t="shared" si="10"/>
        <v>62.488</v>
      </c>
      <c r="W20" s="45">
        <f t="shared" si="11"/>
        <v>53.526000000000003</v>
      </c>
      <c r="X20" s="61">
        <f t="shared" si="12"/>
        <v>71.245000000000005</v>
      </c>
      <c r="Y20" s="62" t="s">
        <v>262</v>
      </c>
      <c r="Z20" s="10">
        <v>4.3321299638989341E-2</v>
      </c>
    </row>
    <row r="21" spans="1:27" s="1" customFormat="1" ht="15" customHeight="1" x14ac:dyDescent="0.2">
      <c r="A21" s="4" t="s">
        <v>91</v>
      </c>
      <c r="B21" s="4" t="s">
        <v>100</v>
      </c>
      <c r="C21" s="5">
        <v>1039001910028</v>
      </c>
      <c r="D21" s="5">
        <v>7898040324964</v>
      </c>
      <c r="E21" s="22">
        <v>30049099</v>
      </c>
      <c r="F21" s="5">
        <v>300002630</v>
      </c>
      <c r="G21" s="63" t="s">
        <v>263</v>
      </c>
      <c r="H21" s="8" t="s">
        <v>196</v>
      </c>
      <c r="I21" s="8" t="s">
        <v>258</v>
      </c>
      <c r="J21" s="42" t="s">
        <v>138</v>
      </c>
      <c r="K21" s="45">
        <f t="shared" si="0"/>
        <v>55.548999999999999</v>
      </c>
      <c r="L21" s="61">
        <f t="shared" si="1"/>
        <v>74.043000000000006</v>
      </c>
      <c r="M21" s="45">
        <f t="shared" si="2"/>
        <v>48.356999999999999</v>
      </c>
      <c r="N21" s="61">
        <f t="shared" si="3"/>
        <v>66.850999999999999</v>
      </c>
      <c r="O21" s="45">
        <f t="shared" si="4"/>
        <v>55.936999999999998</v>
      </c>
      <c r="P21" s="61">
        <f t="shared" si="5"/>
        <v>74.543000000000006</v>
      </c>
      <c r="Q21" s="45">
        <f t="shared" si="6"/>
        <v>48.65</v>
      </c>
      <c r="R21" s="61">
        <f t="shared" si="7"/>
        <v>67.256</v>
      </c>
      <c r="S21" s="45">
        <v>56.33</v>
      </c>
      <c r="T21" s="61">
        <f t="shared" si="8"/>
        <v>75.049000000000007</v>
      </c>
      <c r="U21" s="45">
        <f t="shared" si="9"/>
        <v>48.945999999999998</v>
      </c>
      <c r="V21" s="61">
        <f t="shared" si="10"/>
        <v>67.665000000000006</v>
      </c>
      <c r="W21" s="45">
        <f t="shared" si="11"/>
        <v>57.960999999999999</v>
      </c>
      <c r="X21" s="61">
        <f t="shared" si="12"/>
        <v>77.147999999999996</v>
      </c>
      <c r="Y21" s="62" t="s">
        <v>262</v>
      </c>
      <c r="Z21" s="10">
        <v>4.3341359511020583E-2</v>
      </c>
    </row>
    <row r="22" spans="1:27" s="1" customFormat="1" ht="15" customHeight="1" x14ac:dyDescent="0.2">
      <c r="A22" s="4" t="s">
        <v>91</v>
      </c>
      <c r="B22" s="4" t="s">
        <v>100</v>
      </c>
      <c r="C22" s="5">
        <v>1039001790022</v>
      </c>
      <c r="D22" s="5">
        <v>7898040322564</v>
      </c>
      <c r="E22" s="22">
        <v>30049099</v>
      </c>
      <c r="F22" s="5">
        <v>300001155</v>
      </c>
      <c r="G22" s="8" t="s">
        <v>70</v>
      </c>
      <c r="H22" s="8" t="s">
        <v>71</v>
      </c>
      <c r="I22" s="8" t="s">
        <v>72</v>
      </c>
      <c r="J22" s="42" t="s">
        <v>138</v>
      </c>
      <c r="K22" s="45">
        <f t="shared" si="0"/>
        <v>84.954999999999998</v>
      </c>
      <c r="L22" s="45">
        <f t="shared" si="1"/>
        <v>113.239</v>
      </c>
      <c r="M22" s="45">
        <f t="shared" si="2"/>
        <v>73.954999999999998</v>
      </c>
      <c r="N22" s="45">
        <f t="shared" si="3"/>
        <v>102.238</v>
      </c>
      <c r="O22" s="45">
        <f t="shared" si="4"/>
        <v>85.548000000000002</v>
      </c>
      <c r="P22" s="45">
        <f t="shared" si="5"/>
        <v>114.003</v>
      </c>
      <c r="Q22" s="45">
        <f t="shared" si="6"/>
        <v>74.403000000000006</v>
      </c>
      <c r="R22" s="45">
        <f t="shared" si="7"/>
        <v>102.858</v>
      </c>
      <c r="S22" s="45">
        <v>86.15</v>
      </c>
      <c r="T22" s="45">
        <f t="shared" si="8"/>
        <v>114.77800000000001</v>
      </c>
      <c r="U22" s="45">
        <f t="shared" si="9"/>
        <v>74.856999999999999</v>
      </c>
      <c r="V22" s="45">
        <f t="shared" si="10"/>
        <v>103.485</v>
      </c>
      <c r="W22" s="45">
        <f t="shared" si="11"/>
        <v>88.644000000000005</v>
      </c>
      <c r="X22" s="45">
        <f t="shared" si="12"/>
        <v>117.988</v>
      </c>
      <c r="Z22" s="10">
        <v>4.3354169412813448E-2</v>
      </c>
    </row>
    <row r="23" spans="1:27" s="1" customFormat="1" ht="15" customHeight="1" x14ac:dyDescent="0.2">
      <c r="A23" s="4" t="s">
        <v>91</v>
      </c>
      <c r="B23" s="4" t="s">
        <v>100</v>
      </c>
      <c r="C23" s="5">
        <v>1039001700015</v>
      </c>
      <c r="D23" s="5">
        <v>7898040321437</v>
      </c>
      <c r="E23" s="22">
        <v>30049069</v>
      </c>
      <c r="F23" s="5">
        <v>300001123</v>
      </c>
      <c r="G23" s="8" t="s">
        <v>57</v>
      </c>
      <c r="H23" s="8" t="s">
        <v>59</v>
      </c>
      <c r="I23" s="8" t="s">
        <v>259</v>
      </c>
      <c r="J23" s="42" t="s">
        <v>138</v>
      </c>
      <c r="K23" s="45">
        <f t="shared" si="0"/>
        <v>45.816000000000003</v>
      </c>
      <c r="L23" s="45">
        <f t="shared" si="1"/>
        <v>61.069000000000003</v>
      </c>
      <c r="M23" s="45">
        <f t="shared" si="2"/>
        <v>39.884</v>
      </c>
      <c r="N23" s="45">
        <f t="shared" si="3"/>
        <v>55.137</v>
      </c>
      <c r="O23" s="45">
        <f t="shared" si="4"/>
        <v>46.134999999999998</v>
      </c>
      <c r="P23" s="45">
        <f t="shared" si="5"/>
        <v>61.48</v>
      </c>
      <c r="Q23" s="45">
        <f t="shared" si="6"/>
        <v>40.125</v>
      </c>
      <c r="R23" s="45">
        <f t="shared" si="7"/>
        <v>55.47</v>
      </c>
      <c r="S23" s="45">
        <v>46.46</v>
      </c>
      <c r="T23" s="45">
        <f t="shared" si="8"/>
        <v>61.899000000000001</v>
      </c>
      <c r="U23" s="45">
        <f t="shared" si="9"/>
        <v>40.369999999999997</v>
      </c>
      <c r="V23" s="45">
        <f t="shared" si="10"/>
        <v>55.808999999999997</v>
      </c>
      <c r="W23" s="45">
        <f t="shared" si="11"/>
        <v>47.805</v>
      </c>
      <c r="X23" s="45">
        <f t="shared" si="12"/>
        <v>63.63</v>
      </c>
      <c r="Z23" s="10">
        <v>4.3348127946908344E-2</v>
      </c>
    </row>
    <row r="24" spans="1:27" s="1" customFormat="1" ht="15" customHeight="1" x14ac:dyDescent="0.2">
      <c r="A24" s="4" t="s">
        <v>91</v>
      </c>
      <c r="B24" s="4" t="s">
        <v>100</v>
      </c>
      <c r="C24" s="5">
        <v>1039001700023</v>
      </c>
      <c r="D24" s="5">
        <v>7898040321628</v>
      </c>
      <c r="E24" s="22">
        <v>30049069</v>
      </c>
      <c r="F24" s="5">
        <v>300001124</v>
      </c>
      <c r="G24" s="8" t="s">
        <v>57</v>
      </c>
      <c r="H24" s="8" t="s">
        <v>60</v>
      </c>
      <c r="I24" s="8" t="s">
        <v>259</v>
      </c>
      <c r="J24" s="42" t="s">
        <v>138</v>
      </c>
      <c r="K24" s="45">
        <f t="shared" si="0"/>
        <v>71.494</v>
      </c>
      <c r="L24" s="45">
        <f t="shared" si="1"/>
        <v>95.296000000000006</v>
      </c>
      <c r="M24" s="45">
        <f t="shared" si="2"/>
        <v>62.237000000000002</v>
      </c>
      <c r="N24" s="45">
        <f t="shared" si="3"/>
        <v>86.039000000000001</v>
      </c>
      <c r="O24" s="45">
        <f t="shared" si="4"/>
        <v>71.994</v>
      </c>
      <c r="P24" s="45">
        <f t="shared" si="5"/>
        <v>95.941000000000003</v>
      </c>
      <c r="Q24" s="45">
        <f t="shared" si="6"/>
        <v>62.615000000000002</v>
      </c>
      <c r="R24" s="45">
        <f t="shared" si="7"/>
        <v>86.561999999999998</v>
      </c>
      <c r="S24" s="45">
        <v>72.5</v>
      </c>
      <c r="T24" s="45">
        <f t="shared" si="8"/>
        <v>96.591999999999999</v>
      </c>
      <c r="U24" s="45">
        <f t="shared" si="9"/>
        <v>62.996000000000002</v>
      </c>
      <c r="V24" s="45">
        <f t="shared" si="10"/>
        <v>87.087999999999994</v>
      </c>
      <c r="W24" s="45">
        <f t="shared" si="11"/>
        <v>74.599000000000004</v>
      </c>
      <c r="X24" s="45">
        <f t="shared" si="12"/>
        <v>99.293999999999997</v>
      </c>
      <c r="Z24" s="10">
        <v>4.3330779259585839E-2</v>
      </c>
    </row>
    <row r="25" spans="1:27" ht="20.25" customHeight="1" x14ac:dyDescent="0.2">
      <c r="A25" s="32"/>
      <c r="B25" s="33" t="s">
        <v>110</v>
      </c>
      <c r="C25" s="28"/>
      <c r="D25" s="27"/>
      <c r="E25" s="28"/>
      <c r="F25" s="28"/>
      <c r="G25" s="29"/>
      <c r="H25" s="28" t="s">
        <v>239</v>
      </c>
      <c r="I25" s="28" t="s">
        <v>239</v>
      </c>
      <c r="J25" s="30" t="s">
        <v>239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1"/>
      <c r="Z25" s="10"/>
      <c r="AA25" s="1"/>
    </row>
    <row r="26" spans="1:27" s="1" customFormat="1" ht="15" customHeight="1" x14ac:dyDescent="0.2">
      <c r="A26" s="4" t="s">
        <v>75</v>
      </c>
      <c r="B26" s="4" t="s">
        <v>100</v>
      </c>
      <c r="C26" s="5" t="s">
        <v>115</v>
      </c>
      <c r="D26" s="5">
        <v>7898040324209</v>
      </c>
      <c r="E26" s="5">
        <v>21069010</v>
      </c>
      <c r="F26" s="5">
        <v>300001900</v>
      </c>
      <c r="G26" s="8" t="s">
        <v>89</v>
      </c>
      <c r="H26" s="8" t="s">
        <v>90</v>
      </c>
      <c r="I26" s="8" t="s">
        <v>239</v>
      </c>
      <c r="J26" s="42" t="s">
        <v>138</v>
      </c>
      <c r="K26" s="45">
        <f>ROUND($S26*K$1,3)</f>
        <v>117.455</v>
      </c>
      <c r="L26" s="45">
        <f>+ROUND(K26/L$1,3)</f>
        <v>157.91</v>
      </c>
      <c r="M26" s="45">
        <f>ROUND($K26*M$1,3)</f>
        <v>105.78</v>
      </c>
      <c r="N26" s="45">
        <f>+ROUND(M26/N$1,3)</f>
        <v>142.21299999999999</v>
      </c>
      <c r="O26" s="45">
        <f>ROUND($S26*O$1,3)</f>
        <v>118.247</v>
      </c>
      <c r="P26" s="45">
        <f>+ROUND(O26/P$1,3)</f>
        <v>158.947</v>
      </c>
      <c r="Q26" s="45">
        <f>ROUND($O26*Q$1,3)</f>
        <v>106.42100000000001</v>
      </c>
      <c r="R26" s="45">
        <f>+ROUND(Q26/R$1,3)</f>
        <v>143.05000000000001</v>
      </c>
      <c r="S26" s="7">
        <v>119.05</v>
      </c>
      <c r="T26" s="45">
        <f>+ROUND(S26/T$1,3)</f>
        <v>159.99799999999999</v>
      </c>
      <c r="U26" s="45">
        <f>ROUND($S26*U$1,3)</f>
        <v>107.07</v>
      </c>
      <c r="V26" s="45">
        <f>+ROUND(U26/V$1,3)</f>
        <v>143.89699999999999</v>
      </c>
      <c r="W26" s="45">
        <f>ROUND($S26*W$1,3)</f>
        <v>122.373</v>
      </c>
      <c r="X26" s="45">
        <f>+ROUND(W26/X$1,3)</f>
        <v>164.34399999999999</v>
      </c>
      <c r="Z26" s="10">
        <v>4.3280174746654687E-2</v>
      </c>
    </row>
    <row r="27" spans="1:27" s="1" customFormat="1" ht="15" customHeight="1" x14ac:dyDescent="0.2">
      <c r="A27" s="4" t="s">
        <v>75</v>
      </c>
      <c r="B27" s="4" t="s">
        <v>100</v>
      </c>
      <c r="C27" s="5" t="s">
        <v>115</v>
      </c>
      <c r="D27" s="5">
        <v>7898040326371</v>
      </c>
      <c r="E27" s="5">
        <v>21069010</v>
      </c>
      <c r="F27" s="5">
        <v>300002430</v>
      </c>
      <c r="G27" s="8" t="s">
        <v>89</v>
      </c>
      <c r="H27" s="8" t="s">
        <v>183</v>
      </c>
      <c r="I27" s="8" t="s">
        <v>239</v>
      </c>
      <c r="J27" s="42" t="s">
        <v>138</v>
      </c>
      <c r="K27" s="45">
        <f t="shared" ref="K27:K28" si="13">ROUND($S27*K$1,3)</f>
        <v>117.455</v>
      </c>
      <c r="L27" s="45">
        <f t="shared" ref="L27:L28" si="14">+ROUND(K27/L$1,3)</f>
        <v>157.91</v>
      </c>
      <c r="M27" s="45">
        <f t="shared" ref="M27:M28" si="15">ROUND($K27*M$1,3)</f>
        <v>105.78</v>
      </c>
      <c r="N27" s="45">
        <f t="shared" ref="N27:N28" si="16">+ROUND(M27/N$1,3)</f>
        <v>142.21299999999999</v>
      </c>
      <c r="O27" s="45">
        <f t="shared" ref="O27:O28" si="17">ROUND($S27*O$1,3)</f>
        <v>118.247</v>
      </c>
      <c r="P27" s="45">
        <f t="shared" ref="P27:P28" si="18">+ROUND(O27/P$1,3)</f>
        <v>158.947</v>
      </c>
      <c r="Q27" s="45">
        <f t="shared" ref="Q27:Q28" si="19">ROUND($O27*Q$1,3)</f>
        <v>106.42100000000001</v>
      </c>
      <c r="R27" s="45">
        <f t="shared" ref="R27:R28" si="20">+ROUND(Q27/R$1,3)</f>
        <v>143.05000000000001</v>
      </c>
      <c r="S27" s="7">
        <v>119.05</v>
      </c>
      <c r="T27" s="45">
        <f t="shared" ref="T27:T28" si="21">+ROUND(S27/T$1,3)</f>
        <v>159.99799999999999</v>
      </c>
      <c r="U27" s="45">
        <f t="shared" ref="U27:U28" si="22">ROUND($S27*U$1,3)</f>
        <v>107.07</v>
      </c>
      <c r="V27" s="45">
        <f t="shared" ref="V27:V28" si="23">+ROUND(U27/V$1,3)</f>
        <v>143.89699999999999</v>
      </c>
      <c r="W27" s="45">
        <f t="shared" ref="W27:W28" si="24">ROUND($S27*W$1,3)</f>
        <v>122.373</v>
      </c>
      <c r="X27" s="45">
        <f t="shared" ref="X27:X28" si="25">+ROUND(W27/X$1,3)</f>
        <v>164.34399999999999</v>
      </c>
      <c r="Z27" s="10">
        <v>4.3280174746654687E-2</v>
      </c>
    </row>
    <row r="28" spans="1:27" s="1" customFormat="1" ht="15" customHeight="1" x14ac:dyDescent="0.2">
      <c r="A28" s="4" t="s">
        <v>75</v>
      </c>
      <c r="B28" s="4" t="s">
        <v>100</v>
      </c>
      <c r="C28" s="5" t="s">
        <v>115</v>
      </c>
      <c r="D28" s="5">
        <v>7898040326364</v>
      </c>
      <c r="E28" s="5">
        <v>21069010</v>
      </c>
      <c r="F28" s="5">
        <v>300002431</v>
      </c>
      <c r="G28" s="8" t="s">
        <v>89</v>
      </c>
      <c r="H28" s="8" t="s">
        <v>184</v>
      </c>
      <c r="I28" s="8" t="s">
        <v>239</v>
      </c>
      <c r="J28" s="42" t="s">
        <v>138</v>
      </c>
      <c r="K28" s="45">
        <f t="shared" si="13"/>
        <v>117.455</v>
      </c>
      <c r="L28" s="45">
        <f t="shared" si="14"/>
        <v>157.91</v>
      </c>
      <c r="M28" s="45">
        <f t="shared" si="15"/>
        <v>105.78</v>
      </c>
      <c r="N28" s="45">
        <f t="shared" si="16"/>
        <v>142.21299999999999</v>
      </c>
      <c r="O28" s="45">
        <f t="shared" si="17"/>
        <v>118.247</v>
      </c>
      <c r="P28" s="45">
        <f t="shared" si="18"/>
        <v>158.947</v>
      </c>
      <c r="Q28" s="45">
        <f t="shared" si="19"/>
        <v>106.42100000000001</v>
      </c>
      <c r="R28" s="45">
        <f t="shared" si="20"/>
        <v>143.05000000000001</v>
      </c>
      <c r="S28" s="7">
        <v>119.05</v>
      </c>
      <c r="T28" s="45">
        <f t="shared" si="21"/>
        <v>159.99799999999999</v>
      </c>
      <c r="U28" s="45">
        <f t="shared" si="22"/>
        <v>107.07</v>
      </c>
      <c r="V28" s="45">
        <f t="shared" si="23"/>
        <v>143.89699999999999</v>
      </c>
      <c r="W28" s="45">
        <f t="shared" si="24"/>
        <v>122.373</v>
      </c>
      <c r="X28" s="45">
        <f t="shared" si="25"/>
        <v>164.34399999999999</v>
      </c>
      <c r="Z28" s="10">
        <v>4.3280174746654687E-2</v>
      </c>
    </row>
    <row r="29" spans="1:27" s="1" customFormat="1" ht="15" customHeight="1" x14ac:dyDescent="0.2">
      <c r="A29" s="4" t="s">
        <v>75</v>
      </c>
      <c r="B29" s="4" t="s">
        <v>100</v>
      </c>
      <c r="C29" s="5" t="s">
        <v>115</v>
      </c>
      <c r="D29" s="5">
        <v>7898414853212</v>
      </c>
      <c r="E29" s="5">
        <v>21069090</v>
      </c>
      <c r="F29" s="5">
        <v>300002682</v>
      </c>
      <c r="G29" s="8" t="s">
        <v>197</v>
      </c>
      <c r="H29" s="8" t="s">
        <v>198</v>
      </c>
      <c r="I29" s="8" t="s">
        <v>260</v>
      </c>
      <c r="J29" s="42" t="s">
        <v>138</v>
      </c>
      <c r="K29" s="7">
        <v>44.69</v>
      </c>
      <c r="L29" s="7">
        <v>69.09</v>
      </c>
      <c r="M29" s="7">
        <v>40.25</v>
      </c>
      <c r="N29" s="7">
        <v>62.22</v>
      </c>
      <c r="O29" s="7">
        <v>44.99</v>
      </c>
      <c r="P29" s="7">
        <v>69.540000000000006</v>
      </c>
      <c r="Q29" s="7">
        <v>40.49</v>
      </c>
      <c r="R29" s="7">
        <v>62.59</v>
      </c>
      <c r="S29" s="7">
        <v>45.3</v>
      </c>
      <c r="T29" s="7">
        <v>70</v>
      </c>
      <c r="U29" s="7">
        <v>40.74</v>
      </c>
      <c r="V29" s="7">
        <v>62.96</v>
      </c>
      <c r="W29" s="7">
        <v>46.56</v>
      </c>
      <c r="X29" s="7">
        <v>71.900000000000006</v>
      </c>
      <c r="Z29" s="10">
        <v>0</v>
      </c>
    </row>
    <row r="30" spans="1:27" s="1" customFormat="1" ht="15" customHeight="1" x14ac:dyDescent="0.2">
      <c r="A30" s="4" t="s">
        <v>75</v>
      </c>
      <c r="B30" s="4" t="s">
        <v>100</v>
      </c>
      <c r="C30" s="5" t="s">
        <v>145</v>
      </c>
      <c r="D30" s="43">
        <v>7898040325046</v>
      </c>
      <c r="E30" s="43">
        <v>11082000</v>
      </c>
      <c r="F30" s="43">
        <v>300002183</v>
      </c>
      <c r="G30" s="44" t="s">
        <v>139</v>
      </c>
      <c r="H30" s="44" t="s">
        <v>140</v>
      </c>
      <c r="I30" s="8" t="s">
        <v>239</v>
      </c>
      <c r="J30" s="42" t="s">
        <v>138</v>
      </c>
      <c r="K30" s="53">
        <v>29.05</v>
      </c>
      <c r="L30" s="53">
        <v>48.99</v>
      </c>
      <c r="M30" s="53">
        <v>26.16</v>
      </c>
      <c r="N30" s="53">
        <v>48.99</v>
      </c>
      <c r="O30" s="53">
        <v>29.24</v>
      </c>
      <c r="P30" s="53">
        <v>48.99</v>
      </c>
      <c r="Q30" s="53">
        <v>26.32</v>
      </c>
      <c r="R30" s="53">
        <v>48.99</v>
      </c>
      <c r="S30" s="53">
        <v>29.44</v>
      </c>
      <c r="T30" s="53">
        <v>48.99</v>
      </c>
      <c r="U30" s="53">
        <v>26.48</v>
      </c>
      <c r="V30" s="53">
        <v>48.99</v>
      </c>
      <c r="W30" s="53">
        <v>30.27</v>
      </c>
      <c r="X30" s="53">
        <v>48.99</v>
      </c>
      <c r="Z30" s="10">
        <v>4.3196568560913917E-2</v>
      </c>
    </row>
    <row r="31" spans="1:27" s="1" customFormat="1" ht="15" customHeight="1" x14ac:dyDescent="0.2">
      <c r="A31" s="4" t="s">
        <v>75</v>
      </c>
      <c r="B31" s="4" t="s">
        <v>100</v>
      </c>
      <c r="C31" s="5" t="s">
        <v>147</v>
      </c>
      <c r="D31" s="5">
        <v>7898040323721</v>
      </c>
      <c r="E31" s="5">
        <v>21069030</v>
      </c>
      <c r="F31" s="5">
        <v>300001620</v>
      </c>
      <c r="G31" s="8" t="s">
        <v>87</v>
      </c>
      <c r="H31" s="8" t="s">
        <v>88</v>
      </c>
      <c r="I31" s="8" t="s">
        <v>239</v>
      </c>
      <c r="J31" s="42" t="s">
        <v>138</v>
      </c>
      <c r="K31" s="7">
        <v>66.36</v>
      </c>
      <c r="L31" s="7">
        <v>90.39</v>
      </c>
      <c r="M31" s="7">
        <v>59.76</v>
      </c>
      <c r="N31" s="7">
        <v>90.39</v>
      </c>
      <c r="O31" s="7">
        <v>66.81</v>
      </c>
      <c r="P31" s="7">
        <v>90.39</v>
      </c>
      <c r="Q31" s="7">
        <v>60.12</v>
      </c>
      <c r="R31" s="7">
        <v>90.39</v>
      </c>
      <c r="S31" s="7">
        <v>67.260000000000005</v>
      </c>
      <c r="T31" s="7">
        <v>90.39</v>
      </c>
      <c r="U31" s="7">
        <v>60.49</v>
      </c>
      <c r="V31" s="7">
        <v>90.39</v>
      </c>
      <c r="W31" s="7">
        <v>69.17</v>
      </c>
      <c r="X31" s="7">
        <v>90.39</v>
      </c>
      <c r="Z31" s="10">
        <v>4.3317178646072874E-2</v>
      </c>
    </row>
    <row r="32" spans="1:27" s="1" customFormat="1" ht="15" customHeight="1" x14ac:dyDescent="0.2">
      <c r="A32" s="4" t="s">
        <v>75</v>
      </c>
      <c r="B32" s="4" t="s">
        <v>100</v>
      </c>
      <c r="C32" s="5" t="s">
        <v>146</v>
      </c>
      <c r="D32" s="43">
        <v>7898040325084</v>
      </c>
      <c r="E32" s="43">
        <v>29241999</v>
      </c>
      <c r="F32" s="43">
        <v>300002187</v>
      </c>
      <c r="G32" s="44" t="s">
        <v>141</v>
      </c>
      <c r="H32" s="44" t="s">
        <v>142</v>
      </c>
      <c r="I32" s="8" t="s">
        <v>239</v>
      </c>
      <c r="J32" s="42" t="s">
        <v>138</v>
      </c>
      <c r="K32" s="53">
        <v>42.08</v>
      </c>
      <c r="L32" s="53">
        <v>72.510000000000005</v>
      </c>
      <c r="M32" s="53">
        <v>37.9</v>
      </c>
      <c r="N32" s="53">
        <v>72.510000000000005</v>
      </c>
      <c r="O32" s="53">
        <v>42.37</v>
      </c>
      <c r="P32" s="53">
        <v>72.510000000000005</v>
      </c>
      <c r="Q32" s="53">
        <v>38.14</v>
      </c>
      <c r="R32" s="53">
        <v>72.510000000000005</v>
      </c>
      <c r="S32" s="53">
        <v>42.66</v>
      </c>
      <c r="T32" s="53">
        <v>72.510000000000005</v>
      </c>
      <c r="U32" s="53">
        <v>38.36</v>
      </c>
      <c r="V32" s="53">
        <v>72.510000000000005</v>
      </c>
      <c r="W32" s="53">
        <v>43.85</v>
      </c>
      <c r="X32" s="53">
        <v>72.510000000000005</v>
      </c>
      <c r="Z32" s="10">
        <v>4.3325268616834833E-2</v>
      </c>
    </row>
    <row r="33" spans="1:27" s="1" customFormat="1" ht="15" customHeight="1" x14ac:dyDescent="0.2">
      <c r="A33" s="4" t="s">
        <v>75</v>
      </c>
      <c r="B33" s="4" t="s">
        <v>100</v>
      </c>
      <c r="C33" s="5" t="s">
        <v>146</v>
      </c>
      <c r="D33" s="43">
        <v>7898040325060</v>
      </c>
      <c r="E33" s="43">
        <v>29241999</v>
      </c>
      <c r="F33" s="43">
        <v>300002208</v>
      </c>
      <c r="G33" s="44" t="s">
        <v>141</v>
      </c>
      <c r="H33" s="44" t="s">
        <v>143</v>
      </c>
      <c r="I33" s="8" t="s">
        <v>239</v>
      </c>
      <c r="J33" s="42" t="s">
        <v>138</v>
      </c>
      <c r="K33" s="53">
        <v>21.04</v>
      </c>
      <c r="L33" s="53">
        <v>36.11</v>
      </c>
      <c r="M33" s="53">
        <v>18.96</v>
      </c>
      <c r="N33" s="53">
        <v>36.11</v>
      </c>
      <c r="O33" s="53">
        <v>21.19</v>
      </c>
      <c r="P33" s="53">
        <v>36.11</v>
      </c>
      <c r="Q33" s="53">
        <v>19.07</v>
      </c>
      <c r="R33" s="53">
        <v>36.11</v>
      </c>
      <c r="S33" s="53">
        <v>21.34</v>
      </c>
      <c r="T33" s="53">
        <v>36.11</v>
      </c>
      <c r="U33" s="53">
        <v>19.18</v>
      </c>
      <c r="V33" s="53">
        <v>36.11</v>
      </c>
      <c r="W33" s="53">
        <v>21.93</v>
      </c>
      <c r="X33" s="53">
        <v>36.11</v>
      </c>
      <c r="Z33" s="10">
        <v>4.3538554291412179E-2</v>
      </c>
    </row>
    <row r="34" spans="1:27" s="1" customFormat="1" ht="15" customHeight="1" x14ac:dyDescent="0.2">
      <c r="A34" s="4" t="s">
        <v>75</v>
      </c>
      <c r="B34" s="4" t="s">
        <v>100</v>
      </c>
      <c r="C34" s="5" t="s">
        <v>148</v>
      </c>
      <c r="D34" s="5">
        <v>7898040325114</v>
      </c>
      <c r="E34" s="5">
        <v>21069030</v>
      </c>
      <c r="F34" s="5">
        <v>300002206</v>
      </c>
      <c r="G34" s="8" t="s">
        <v>101</v>
      </c>
      <c r="H34" s="8" t="s">
        <v>84</v>
      </c>
      <c r="I34" s="8" t="s">
        <v>239</v>
      </c>
      <c r="J34" s="42" t="s">
        <v>138</v>
      </c>
      <c r="K34" s="7">
        <v>54.12</v>
      </c>
      <c r="L34" s="7">
        <v>73.73</v>
      </c>
      <c r="M34" s="7">
        <v>48.74</v>
      </c>
      <c r="N34" s="7">
        <v>73.73</v>
      </c>
      <c r="O34" s="7">
        <v>54.49</v>
      </c>
      <c r="P34" s="7">
        <v>73.73</v>
      </c>
      <c r="Q34" s="7">
        <v>49.04</v>
      </c>
      <c r="R34" s="7">
        <v>73.73</v>
      </c>
      <c r="S34" s="7">
        <v>54.86</v>
      </c>
      <c r="T34" s="7">
        <v>73.73</v>
      </c>
      <c r="U34" s="7">
        <v>49.34</v>
      </c>
      <c r="V34" s="7">
        <v>73.73</v>
      </c>
      <c r="W34" s="7">
        <v>56.39</v>
      </c>
      <c r="X34" s="7">
        <v>73.73</v>
      </c>
      <c r="Z34" s="10">
        <v>4.3332465533812758E-2</v>
      </c>
    </row>
    <row r="35" spans="1:27" s="1" customFormat="1" ht="15" customHeight="1" x14ac:dyDescent="0.2">
      <c r="A35" s="4" t="s">
        <v>75</v>
      </c>
      <c r="B35" s="4" t="s">
        <v>100</v>
      </c>
      <c r="C35" s="5" t="s">
        <v>148</v>
      </c>
      <c r="D35" s="5">
        <v>7898040323806</v>
      </c>
      <c r="E35" s="5">
        <v>21069030</v>
      </c>
      <c r="F35" s="5">
        <v>300001702</v>
      </c>
      <c r="G35" s="8" t="s">
        <v>83</v>
      </c>
      <c r="H35" s="8" t="s">
        <v>84</v>
      </c>
      <c r="I35" s="8" t="s">
        <v>239</v>
      </c>
      <c r="J35" s="42" t="s">
        <v>138</v>
      </c>
      <c r="K35" s="7">
        <v>54.12</v>
      </c>
      <c r="L35" s="7">
        <v>73.73</v>
      </c>
      <c r="M35" s="7">
        <v>48.74</v>
      </c>
      <c r="N35" s="7">
        <v>73.73</v>
      </c>
      <c r="O35" s="7">
        <v>54.49</v>
      </c>
      <c r="P35" s="7">
        <v>73.73</v>
      </c>
      <c r="Q35" s="7">
        <v>49.04</v>
      </c>
      <c r="R35" s="7">
        <v>73.73</v>
      </c>
      <c r="S35" s="7">
        <v>54.86</v>
      </c>
      <c r="T35" s="7">
        <v>73.73</v>
      </c>
      <c r="U35" s="7">
        <v>49.34</v>
      </c>
      <c r="V35" s="7">
        <v>73.73</v>
      </c>
      <c r="W35" s="7">
        <v>56.39</v>
      </c>
      <c r="X35" s="7">
        <v>73.73</v>
      </c>
      <c r="Z35" s="10">
        <v>4.3332465533812758E-2</v>
      </c>
    </row>
    <row r="36" spans="1:27" s="1" customFormat="1" ht="15" customHeight="1" x14ac:dyDescent="0.2">
      <c r="A36" s="4" t="s">
        <v>75</v>
      </c>
      <c r="B36" s="4" t="s">
        <v>100</v>
      </c>
      <c r="C36" s="5" t="s">
        <v>149</v>
      </c>
      <c r="D36" s="5">
        <v>7898040325299</v>
      </c>
      <c r="E36" s="5">
        <v>21069030</v>
      </c>
      <c r="F36" s="5">
        <v>300002211</v>
      </c>
      <c r="G36" s="8" t="s">
        <v>85</v>
      </c>
      <c r="H36" s="8" t="s">
        <v>121</v>
      </c>
      <c r="I36" s="8" t="s">
        <v>239</v>
      </c>
      <c r="J36" s="42" t="s">
        <v>138</v>
      </c>
      <c r="K36" s="7">
        <v>44.5</v>
      </c>
      <c r="L36" s="7">
        <v>60.62</v>
      </c>
      <c r="M36" s="7">
        <v>40.078000000000003</v>
      </c>
      <c r="N36" s="7">
        <v>60.62</v>
      </c>
      <c r="O36" s="7">
        <v>44.8</v>
      </c>
      <c r="P36" s="7">
        <v>60.62</v>
      </c>
      <c r="Q36" s="7">
        <v>40.32</v>
      </c>
      <c r="R36" s="7">
        <v>60.62</v>
      </c>
      <c r="S36" s="7">
        <v>45.11</v>
      </c>
      <c r="T36" s="7">
        <v>60.62</v>
      </c>
      <c r="U36" s="7">
        <v>40.57</v>
      </c>
      <c r="V36" s="7">
        <v>60.62</v>
      </c>
      <c r="W36" s="7">
        <v>46.37</v>
      </c>
      <c r="X36" s="7">
        <v>60.62</v>
      </c>
      <c r="Z36" s="10">
        <v>4.3393319544165587E-2</v>
      </c>
    </row>
    <row r="37" spans="1:27" s="1" customFormat="1" ht="15" customHeight="1" x14ac:dyDescent="0.2">
      <c r="A37" s="4" t="s">
        <v>75</v>
      </c>
      <c r="B37" s="4" t="s">
        <v>100</v>
      </c>
      <c r="C37" s="5" t="s">
        <v>149</v>
      </c>
      <c r="D37" s="5">
        <v>7898040323844</v>
      </c>
      <c r="E37" s="5">
        <v>21069030</v>
      </c>
      <c r="F37" s="5">
        <v>300001707</v>
      </c>
      <c r="G37" s="8" t="s">
        <v>85</v>
      </c>
      <c r="H37" s="8" t="s">
        <v>86</v>
      </c>
      <c r="I37" s="8" t="s">
        <v>239</v>
      </c>
      <c r="J37" s="42" t="s">
        <v>138</v>
      </c>
      <c r="K37" s="7">
        <v>85.25</v>
      </c>
      <c r="L37" s="7">
        <v>116.12</v>
      </c>
      <c r="M37" s="7">
        <v>76.77</v>
      </c>
      <c r="N37" s="7">
        <v>116.12</v>
      </c>
      <c r="O37" s="7">
        <v>85.82</v>
      </c>
      <c r="P37" s="7">
        <v>116.12</v>
      </c>
      <c r="Q37" s="7">
        <v>77.239999999999995</v>
      </c>
      <c r="R37" s="7">
        <v>116.12</v>
      </c>
      <c r="S37" s="7">
        <v>86.4</v>
      </c>
      <c r="T37" s="7">
        <v>116.12</v>
      </c>
      <c r="U37" s="7">
        <v>77.709999999999994</v>
      </c>
      <c r="V37" s="7">
        <v>116.12</v>
      </c>
      <c r="W37" s="7">
        <v>88.82</v>
      </c>
      <c r="X37" s="7">
        <v>116.12</v>
      </c>
      <c r="Z37" s="10">
        <v>4.3250671533500595E-2</v>
      </c>
    </row>
    <row r="38" spans="1:27" ht="20.25" customHeight="1" x14ac:dyDescent="0.2">
      <c r="A38" s="32"/>
      <c r="B38" s="33" t="s">
        <v>111</v>
      </c>
      <c r="C38" s="28"/>
      <c r="D38" s="27"/>
      <c r="E38" s="28"/>
      <c r="F38" s="28"/>
      <c r="G38" s="29"/>
      <c r="H38" s="28" t="s">
        <v>239</v>
      </c>
      <c r="I38" s="28" t="s">
        <v>239</v>
      </c>
      <c r="J38" s="30" t="s">
        <v>239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1"/>
      <c r="Z38" s="10"/>
      <c r="AA38" s="1"/>
    </row>
    <row r="39" spans="1:27" s="1" customFormat="1" ht="15" customHeight="1" x14ac:dyDescent="0.2">
      <c r="A39" s="4" t="s">
        <v>75</v>
      </c>
      <c r="B39" s="4" t="s">
        <v>100</v>
      </c>
      <c r="C39" s="5">
        <v>80225200026</v>
      </c>
      <c r="D39" s="5">
        <v>7898040325008</v>
      </c>
      <c r="E39" s="5">
        <v>30067000</v>
      </c>
      <c r="F39" s="5">
        <v>400001060</v>
      </c>
      <c r="G39" s="8" t="s">
        <v>103</v>
      </c>
      <c r="H39" s="8" t="s">
        <v>261</v>
      </c>
      <c r="I39" s="8" t="s">
        <v>239</v>
      </c>
      <c r="J39" s="42" t="s">
        <v>138</v>
      </c>
      <c r="K39" s="7">
        <v>44.74</v>
      </c>
      <c r="L39" s="7">
        <v>60.15</v>
      </c>
      <c r="M39" s="7">
        <v>44.74</v>
      </c>
      <c r="N39" s="7">
        <v>61.85</v>
      </c>
      <c r="O39" s="7">
        <v>45.01</v>
      </c>
      <c r="P39" s="7">
        <v>60.5</v>
      </c>
      <c r="Q39" s="7">
        <v>45.01</v>
      </c>
      <c r="R39" s="7">
        <v>62.22</v>
      </c>
      <c r="S39" s="7">
        <v>45.28</v>
      </c>
      <c r="T39" s="7">
        <v>60.86</v>
      </c>
      <c r="U39" s="7">
        <v>45.28</v>
      </c>
      <c r="V39" s="7">
        <v>62.6</v>
      </c>
      <c r="W39" s="7">
        <v>46.42</v>
      </c>
      <c r="X39" s="7">
        <v>62.34</v>
      </c>
      <c r="Z39" s="10">
        <v>4.3317972350230383E-2</v>
      </c>
    </row>
    <row r="40" spans="1:27" ht="20.25" customHeight="1" x14ac:dyDescent="0.2">
      <c r="A40" s="32"/>
      <c r="B40" s="33" t="s">
        <v>114</v>
      </c>
      <c r="C40" s="28"/>
      <c r="D40" s="27"/>
      <c r="E40" s="28"/>
      <c r="F40" s="28"/>
      <c r="G40" s="29"/>
      <c r="H40" s="28" t="s">
        <v>239</v>
      </c>
      <c r="I40" s="28" t="s">
        <v>239</v>
      </c>
      <c r="J40" s="30" t="s">
        <v>239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1"/>
      <c r="Z40" s="10"/>
      <c r="AA40" s="1"/>
    </row>
    <row r="41" spans="1:27" s="1" customFormat="1" ht="15" customHeight="1" x14ac:dyDescent="0.2">
      <c r="A41" s="4" t="s">
        <v>97</v>
      </c>
      <c r="B41" s="4" t="s">
        <v>100</v>
      </c>
      <c r="C41" s="5">
        <v>2354001950011</v>
      </c>
      <c r="D41" s="5">
        <v>7898040324438</v>
      </c>
      <c r="E41" s="5">
        <v>33049990</v>
      </c>
      <c r="F41" s="5">
        <v>300001990</v>
      </c>
      <c r="G41" s="8" t="s">
        <v>96</v>
      </c>
      <c r="H41" s="8" t="s">
        <v>98</v>
      </c>
      <c r="I41" s="8" t="s">
        <v>239</v>
      </c>
      <c r="J41" s="42" t="s">
        <v>138</v>
      </c>
      <c r="K41" s="7">
        <f>+$S41</f>
        <v>33.869999999999997</v>
      </c>
      <c r="L41" s="7">
        <f>+$T41</f>
        <v>56.78</v>
      </c>
      <c r="M41" s="7">
        <f t="shared" ref="M41" si="26">+$S41</f>
        <v>33.869999999999997</v>
      </c>
      <c r="N41" s="7">
        <f t="shared" ref="N41" si="27">+$T41</f>
        <v>56.78</v>
      </c>
      <c r="O41" s="7">
        <f t="shared" ref="O41" si="28">+$S41</f>
        <v>33.869999999999997</v>
      </c>
      <c r="P41" s="7">
        <f t="shared" ref="P41" si="29">+$T41</f>
        <v>56.78</v>
      </c>
      <c r="Q41" s="7">
        <f t="shared" ref="Q41" si="30">+$S41</f>
        <v>33.869999999999997</v>
      </c>
      <c r="R41" s="7">
        <f t="shared" ref="R41" si="31">+$T41</f>
        <v>56.78</v>
      </c>
      <c r="S41" s="7">
        <v>33.869999999999997</v>
      </c>
      <c r="T41" s="7">
        <v>56.78</v>
      </c>
      <c r="U41" s="7">
        <f t="shared" ref="U41" si="32">+$S41</f>
        <v>33.869999999999997</v>
      </c>
      <c r="V41" s="7">
        <f t="shared" ref="V41" si="33">+$T41</f>
        <v>56.78</v>
      </c>
      <c r="W41" s="7">
        <f t="shared" ref="W41" si="34">+$S41</f>
        <v>33.869999999999997</v>
      </c>
      <c r="X41" s="7">
        <f t="shared" ref="X41" si="35">+$T41</f>
        <v>56.78</v>
      </c>
      <c r="Z41" s="10">
        <v>4.3438077634011085E-2</v>
      </c>
    </row>
    <row r="42" spans="1:27" s="1" customFormat="1" ht="15" customHeight="1" x14ac:dyDescent="0.2">
      <c r="H42" s="16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7" s="1" customFormat="1" ht="15" customHeight="1" x14ac:dyDescent="0.2">
      <c r="H43" s="16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</row>
    <row r="44" spans="1:27" s="1" customFormat="1" ht="15" customHeight="1" x14ac:dyDescent="0.2">
      <c r="H44" s="16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</row>
    <row r="45" spans="1:27" s="1" customFormat="1" ht="15" customHeight="1" x14ac:dyDescent="0.2">
      <c r="H45" s="16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</row>
    <row r="46" spans="1:27" s="1" customFormat="1" x14ac:dyDescent="0.2">
      <c r="C46" s="11"/>
      <c r="E46" s="11"/>
      <c r="F46" s="11"/>
      <c r="H46" s="19" t="s">
        <v>92</v>
      </c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</row>
    <row r="47" spans="1:27" s="1" customFormat="1" ht="19.5" customHeight="1" x14ac:dyDescent="0.2">
      <c r="H47" s="12" t="s">
        <v>9</v>
      </c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</row>
    <row r="48" spans="1:27" s="1" customFormat="1" ht="13.5" customHeight="1" x14ac:dyDescent="0.2"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</row>
    <row r="49" spans="1:24" s="1" customFormat="1" x14ac:dyDescent="0.2"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</row>
    <row r="50" spans="1:24" s="1" customFormat="1" hidden="1" x14ac:dyDescent="0.2"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</row>
    <row r="51" spans="1:24" s="1" customFormat="1" hidden="1" x14ac:dyDescent="0.2"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</row>
    <row r="52" spans="1:24" s="1" customFormat="1" ht="15" hidden="1" x14ac:dyDescent="0.2">
      <c r="A52" s="20"/>
      <c r="B52" s="20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</row>
    <row r="53" spans="1:24" s="1" customFormat="1" ht="15" hidden="1" x14ac:dyDescent="0.2">
      <c r="A53" s="20"/>
      <c r="B53" s="20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</row>
    <row r="54" spans="1:24" s="1" customFormat="1" hidden="1" x14ac:dyDescent="0.2">
      <c r="G54" s="13"/>
      <c r="H54" s="14"/>
      <c r="I54" s="14"/>
      <c r="J54" s="14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1" customFormat="1" hidden="1" x14ac:dyDescent="0.2">
      <c r="G55" s="13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s="1" customFormat="1" hidden="1" x14ac:dyDescent="0.2"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s="1" customFormat="1" hidden="1" x14ac:dyDescent="0.2"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s="1" customFormat="1" hidden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s="1" customFormat="1" hidden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s="1" customFormat="1" hidden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s="1" customFormat="1" hidden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s="1" customFormat="1" hidden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s="1" customFormat="1" hidden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hidden="1" x14ac:dyDescent="0.2"/>
    <row r="65" hidden="1" x14ac:dyDescent="0.2"/>
    <row r="66" hidden="1" x14ac:dyDescent="0.2"/>
    <row r="67" hidden="1" x14ac:dyDescent="0.2"/>
    <row r="68" hidden="1" x14ac:dyDescent="0.2"/>
    <row r="69" x14ac:dyDescent="0.2"/>
  </sheetData>
  <autoFilter ref="A5:X41" xr:uid="{00000000-0009-0000-0000-000002000000}"/>
  <mergeCells count="8">
    <mergeCell ref="A1:F1"/>
    <mergeCell ref="U4:V4"/>
    <mergeCell ref="W4:X4"/>
    <mergeCell ref="K4:L4"/>
    <mergeCell ref="M4:N4"/>
    <mergeCell ref="O4:P4"/>
    <mergeCell ref="Q4:R4"/>
    <mergeCell ref="S4:T4"/>
  </mergeCells>
  <printOptions horizontalCentered="1"/>
  <pageMargins left="0.35433070866141736" right="0.31496062992125984" top="0.27559055118110237" bottom="0.15748031496062992" header="0.15748031496062992" footer="0.23622047244094491"/>
  <pageSetup paperSize="9" scale="52" pageOrder="overThenDown" orientation="portrait" r:id="rId1"/>
  <headerFooter alignWithMargins="0">
    <oddHeader>&amp;R&amp;D - &amp;T</oddHeader>
    <oddFooter>&amp;R&amp;"Arial,Negrito"Farmoquímica S/A&amp;"Arial,Normal"
&amp;"Arial,Negrito"Matriz:&amp;"Arial,Normal"Av.José Silva de A. Neto, 200-Evollution II-1º Andar
Cond. O2-Barra da Tijuca -RJ
&amp;"Arial,Negrito"Fábrica:&amp;"Arial,Normal" Rua Viúva Cláudio,300 - Jacaré-RJ</oddFooter>
  </headerFooter>
  <customProperties>
    <customPr name="FPMExcelClientCellBasedFunctionStatus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MENU</vt:lpstr>
      <vt:lpstr>MONITORADOS</vt:lpstr>
      <vt:lpstr>LIBERADOS</vt:lpstr>
      <vt:lpstr>LIBERADOS!Area_de_impressao</vt:lpstr>
      <vt:lpstr>MONITORADOS!Area_de_impressao</vt:lpstr>
      <vt:lpstr>LIBERADOS!Titulos_de_impressao</vt:lpstr>
      <vt:lpstr>MONITORADOS!Titulos_de_impressao</vt:lpstr>
    </vt:vector>
  </TitlesOfParts>
  <Company>Farmoquímica S/A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scsoares</dc:creator>
  <cp:lastModifiedBy>Daniel de Barros Feitosa</cp:lastModifiedBy>
  <cp:lastPrinted>2017-04-13T14:40:36Z</cp:lastPrinted>
  <dcterms:created xsi:type="dcterms:W3CDTF">2006-07-24T19:53:56Z</dcterms:created>
  <dcterms:modified xsi:type="dcterms:W3CDTF">2019-03-29T15:01:04Z</dcterms:modified>
</cp:coreProperties>
</file>