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4"/>
  <workbookPr/>
  <mc:AlternateContent xmlns:mc="http://schemas.openxmlformats.org/markup-compatibility/2006">
    <mc:Choice Requires="x15">
      <x15ac:absPath xmlns:x15ac="http://schemas.microsoft.com/office/spreadsheetml/2010/11/ac" url="https://d.docs.live.net/6d0e41947ae8928f/"/>
    </mc:Choice>
  </mc:AlternateContent>
  <bookViews>
    <workbookView xWindow="0" yWindow="0" windowWidth="20480" windowHeight="15360"/>
  </bookViews>
  <sheets>
    <sheet name="PRECONOVO" sheetId="5" r:id="rId1"/>
  </sheets>
  <definedNames>
    <definedName name="_xlnm.Print_Area" localSheetId="0">PRECONOVO!$A$1:$S$22</definedName>
  </definedName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8" i="5" l="1"/>
  <c r="O18" i="5"/>
  <c r="O84" i="5"/>
  <c r="P68" i="5"/>
  <c r="Q68" i="5"/>
  <c r="R68" i="5"/>
  <c r="S68" i="5"/>
  <c r="T68" i="5"/>
  <c r="T18" i="5"/>
  <c r="T84" i="5"/>
  <c r="U68" i="5"/>
  <c r="V68" i="5"/>
  <c r="W68" i="5"/>
  <c r="N68" i="5"/>
  <c r="U18" i="5"/>
  <c r="N18" i="5"/>
  <c r="N84" i="5"/>
  <c r="N66" i="5"/>
  <c r="N67" i="5"/>
  <c r="U65" i="5"/>
  <c r="U15" i="5"/>
  <c r="O65" i="5"/>
  <c r="O15" i="5"/>
  <c r="O83" i="5"/>
  <c r="P65" i="5"/>
  <c r="Q65" i="5"/>
  <c r="R65" i="5"/>
  <c r="S65" i="5"/>
  <c r="T65" i="5"/>
  <c r="T15" i="5"/>
  <c r="T83" i="5"/>
  <c r="V65" i="5"/>
  <c r="W65" i="5"/>
  <c r="N65" i="5"/>
  <c r="N15" i="5"/>
  <c r="N83" i="5"/>
  <c r="O64" i="5"/>
  <c r="O14" i="5"/>
  <c r="N64" i="5"/>
  <c r="N14" i="5"/>
  <c r="N82" i="5"/>
  <c r="P64" i="5"/>
  <c r="Q64" i="5"/>
  <c r="R64" i="5"/>
  <c r="S64" i="5"/>
  <c r="T64" i="5"/>
  <c r="T14" i="5"/>
  <c r="T82" i="5"/>
  <c r="U64" i="5"/>
  <c r="U14" i="5"/>
  <c r="U82" i="5"/>
  <c r="V64" i="5"/>
  <c r="W64" i="5"/>
  <c r="U63" i="5"/>
  <c r="U13" i="5"/>
  <c r="O63" i="5"/>
  <c r="O13" i="5"/>
  <c r="O81" i="5"/>
  <c r="P63" i="5"/>
  <c r="Q63" i="5"/>
  <c r="R63" i="5"/>
  <c r="S63" i="5"/>
  <c r="T63" i="5"/>
  <c r="T13" i="5"/>
  <c r="T81" i="5"/>
  <c r="V63" i="5"/>
  <c r="W63" i="5"/>
  <c r="N63" i="5"/>
  <c r="N13" i="5"/>
  <c r="N81" i="5"/>
  <c r="O62" i="5"/>
  <c r="P62" i="5"/>
  <c r="Q62" i="5"/>
  <c r="R62" i="5"/>
  <c r="S62" i="5"/>
  <c r="T62" i="5"/>
  <c r="T12" i="5"/>
  <c r="T80" i="5"/>
  <c r="U62" i="5"/>
  <c r="U12" i="5"/>
  <c r="U80" i="5"/>
  <c r="V62" i="5"/>
  <c r="W62" i="5"/>
  <c r="O12" i="5"/>
  <c r="O80" i="5"/>
  <c r="N62" i="5"/>
  <c r="N12" i="5"/>
  <c r="K84" i="5"/>
  <c r="L84" i="5"/>
  <c r="M84" i="5"/>
  <c r="P84" i="5"/>
  <c r="Q84" i="5"/>
  <c r="R84" i="5"/>
  <c r="S84" i="5"/>
  <c r="U84" i="5"/>
  <c r="V84" i="5"/>
  <c r="W84" i="5"/>
  <c r="J84" i="5"/>
  <c r="J80" i="5"/>
  <c r="K80" i="5"/>
  <c r="L80" i="5"/>
  <c r="M80" i="5"/>
  <c r="N80" i="5"/>
  <c r="P80" i="5"/>
  <c r="Q80" i="5"/>
  <c r="R80" i="5"/>
  <c r="S80" i="5"/>
  <c r="V80" i="5"/>
  <c r="W80" i="5"/>
  <c r="J81" i="5"/>
  <c r="K81" i="5"/>
  <c r="L81" i="5"/>
  <c r="M81" i="5"/>
  <c r="P81" i="5"/>
  <c r="Q81" i="5"/>
  <c r="R81" i="5"/>
  <c r="S81" i="5"/>
  <c r="U81" i="5"/>
  <c r="V81" i="5"/>
  <c r="W81" i="5"/>
  <c r="J82" i="5"/>
  <c r="K82" i="5"/>
  <c r="L82" i="5"/>
  <c r="M82" i="5"/>
  <c r="O82" i="5"/>
  <c r="P82" i="5"/>
  <c r="Q82" i="5"/>
  <c r="R82" i="5"/>
  <c r="S82" i="5"/>
  <c r="V82" i="5"/>
  <c r="W82" i="5"/>
  <c r="J83" i="5"/>
  <c r="K83" i="5"/>
  <c r="L83" i="5"/>
  <c r="M83" i="5"/>
  <c r="P83" i="5"/>
  <c r="Q83" i="5"/>
  <c r="R83" i="5"/>
  <c r="S83" i="5"/>
  <c r="U83" i="5"/>
  <c r="V83" i="5"/>
  <c r="W83" i="5"/>
  <c r="K61" i="5"/>
  <c r="K11" i="5"/>
  <c r="K79" i="5"/>
  <c r="L61" i="5"/>
  <c r="L11" i="5"/>
  <c r="L79" i="5"/>
  <c r="M61" i="5"/>
  <c r="M11" i="5"/>
  <c r="M79" i="5"/>
  <c r="N61" i="5"/>
  <c r="N11" i="5"/>
  <c r="N79" i="5"/>
  <c r="O61" i="5"/>
  <c r="O11" i="5"/>
  <c r="O79" i="5"/>
  <c r="P61" i="5"/>
  <c r="P11" i="5"/>
  <c r="P79" i="5"/>
  <c r="Q61" i="5"/>
  <c r="Q11" i="5"/>
  <c r="Q79" i="5"/>
  <c r="R61" i="5"/>
  <c r="R11" i="5"/>
  <c r="R79" i="5"/>
  <c r="S61" i="5"/>
  <c r="S11" i="5"/>
  <c r="S79" i="5"/>
  <c r="T61" i="5"/>
  <c r="T11" i="5"/>
  <c r="T79" i="5"/>
  <c r="U61" i="5"/>
  <c r="U11" i="5"/>
  <c r="U79" i="5"/>
  <c r="V61" i="5"/>
  <c r="V11" i="5"/>
  <c r="V79" i="5"/>
  <c r="W61" i="5"/>
  <c r="W11" i="5"/>
  <c r="W79" i="5"/>
  <c r="J61" i="5"/>
  <c r="J11" i="5"/>
  <c r="J79" i="5"/>
</calcChain>
</file>

<file path=xl/sharedStrings.xml><?xml version="1.0" encoding="utf-8"?>
<sst xmlns="http://schemas.openxmlformats.org/spreadsheetml/2006/main" count="412" uniqueCount="97">
  <si>
    <t>PRODUTO</t>
  </si>
  <si>
    <t>TABELA VIGENTE</t>
  </si>
  <si>
    <t>PMC</t>
  </si>
  <si>
    <t>PF</t>
  </si>
  <si>
    <t>17%</t>
  </si>
  <si>
    <t>18%</t>
  </si>
  <si>
    <t xml:space="preserve">(*) MEDICAMENTO BENEFICIADO PELO REGIME ESPECIAL DO CRÉDITO PRESUMIDO LEI 10147/ 2000 </t>
  </si>
  <si>
    <r>
      <t xml:space="preserve">SYGEN </t>
    </r>
    <r>
      <rPr>
        <b/>
        <vertAlign val="superscript"/>
        <sz val="10"/>
        <rFont val="Arial"/>
        <family val="2"/>
      </rPr>
      <t>®</t>
    </r>
  </si>
  <si>
    <r>
      <t>POLIREUMIN</t>
    </r>
    <r>
      <rPr>
        <b/>
        <vertAlign val="superscript"/>
        <sz val="10"/>
        <rFont val="Arial"/>
        <family val="2"/>
      </rPr>
      <t>®</t>
    </r>
  </si>
  <si>
    <r>
      <t>HYALUDERMIN</t>
    </r>
    <r>
      <rPr>
        <b/>
        <vertAlign val="superscript"/>
        <sz val="10"/>
        <rFont val="Arial"/>
        <family val="2"/>
      </rPr>
      <t>®</t>
    </r>
  </si>
  <si>
    <t>19%</t>
  </si>
  <si>
    <r>
      <t xml:space="preserve">ACTICALCIN </t>
    </r>
    <r>
      <rPr>
        <b/>
        <vertAlign val="superscript"/>
        <sz val="10"/>
        <rFont val="Arial"/>
        <family val="2"/>
      </rPr>
      <t xml:space="preserve">® </t>
    </r>
  </si>
  <si>
    <r>
      <t>ARTRODAR</t>
    </r>
    <r>
      <rPr>
        <b/>
        <vertAlign val="superscript"/>
        <sz val="10"/>
        <rFont val="Arial"/>
        <family val="2"/>
      </rPr>
      <t xml:space="preserve">® </t>
    </r>
  </si>
  <si>
    <t xml:space="preserve">CÓDIGO DE BARRAS </t>
  </si>
  <si>
    <t>789628115201-8</t>
  </si>
  <si>
    <t>789628110028-6</t>
  </si>
  <si>
    <t>789628114303-0</t>
  </si>
  <si>
    <t>789628113006-1</t>
  </si>
  <si>
    <t>789628113003-0</t>
  </si>
  <si>
    <t>789628111005-6</t>
  </si>
  <si>
    <t>789628111009-4</t>
  </si>
  <si>
    <t>789628111006-3</t>
  </si>
  <si>
    <t xml:space="preserve">TRB   PHARMA   INDÚSTRIA   QUÍMICA   E   FARMACÊUTICA   LTDA. </t>
  </si>
  <si>
    <t>789628111003-2</t>
  </si>
  <si>
    <t>789628111002-5</t>
  </si>
  <si>
    <t>789628113007-8</t>
  </si>
  <si>
    <t>TOTAL</t>
  </si>
  <si>
    <t>789628111001-8</t>
  </si>
  <si>
    <t>10341000 10016</t>
  </si>
  <si>
    <t>10341000 10059</t>
  </si>
  <si>
    <t>10341000 10083</t>
  </si>
  <si>
    <t>10341000 10091</t>
  </si>
  <si>
    <t>10341000 10024</t>
  </si>
  <si>
    <t>10341000 10067</t>
  </si>
  <si>
    <t>10341005 20022</t>
  </si>
  <si>
    <t>10341004 30037</t>
  </si>
  <si>
    <t>10341000 30035</t>
  </si>
  <si>
    <t>10341000 30078</t>
  </si>
  <si>
    <t>10341000 30061</t>
  </si>
  <si>
    <r>
      <t>ARTISAL</t>
    </r>
    <r>
      <rPr>
        <b/>
        <vertAlign val="superscript"/>
        <sz val="10"/>
        <rFont val="Arial"/>
        <family val="2"/>
      </rPr>
      <t xml:space="preserve">® </t>
    </r>
  </si>
  <si>
    <t>7896281100415</t>
  </si>
  <si>
    <t>1034100020021</t>
  </si>
  <si>
    <t>50 UI/ML 5 1ML SOL INJ AMP VD AMB</t>
  </si>
  <si>
    <t>50 UI/ML 5 1ML SOL INJ AMP VD INC SER AGU</t>
  </si>
  <si>
    <t>50 UI/2,2ML SOL NAS FR VD SPR</t>
  </si>
  <si>
    <t>100 UI/1,1ML SOL NAS FR VD SPR</t>
  </si>
  <si>
    <t>100 UI/ML 5  1ML SOL INJ AMP VD AMB</t>
  </si>
  <si>
    <t>100 UI/ML 5  1ML SOL INJ AMP VD INC SER AGU</t>
  </si>
  <si>
    <t>APRESENTAÇÃO PADRÃO ANVISA/PROCON</t>
  </si>
  <si>
    <t>APRESENTAÇÃO TRB</t>
  </si>
  <si>
    <t>50 ui spray ( * )</t>
  </si>
  <si>
    <t>100 ui spray ( * )</t>
  </si>
  <si>
    <t>Artisal ( ** )</t>
  </si>
  <si>
    <t>Polireumin ( * )</t>
  </si>
  <si>
    <t>Sygen 20 ( ** )</t>
  </si>
  <si>
    <t>Sygen 100 FA ( ** )</t>
  </si>
  <si>
    <t>Sygen 100 Amp ( ** )</t>
  </si>
  <si>
    <t>50 ui sem seringa</t>
  </si>
  <si>
    <t>50 ui com seringa</t>
  </si>
  <si>
    <t>100 ui sem seringa</t>
  </si>
  <si>
    <t>100 ui com seringa</t>
  </si>
  <si>
    <t>12%</t>
  </si>
  <si>
    <t>REGISTRO ANVISA</t>
  </si>
  <si>
    <t>____ NEUTRA                           ( * ) POSITIVA                    ( ** ) NEGATIVA</t>
  </si>
  <si>
    <t>35 MG + 1MG + 10MG + 50 MG CT BG AL PLAS X 30 G</t>
  </si>
  <si>
    <t>50 MG CAP GEL CT 3 BL AL PLAS INC X 10</t>
  </si>
  <si>
    <t>Hyaludermin 10 G ( ** )</t>
  </si>
  <si>
    <t>2 MG/G CREM DERM CT BG AL X 10 G</t>
  </si>
  <si>
    <t>Hyaludermin 30 G ( ** )</t>
  </si>
  <si>
    <t>2 MG/G CREM DERM CT BG AL X 30 G</t>
  </si>
  <si>
    <t>10MG/ML SOL INJ CT FA VD INC X 2ML</t>
  </si>
  <si>
    <t>20 MG SOL INJ CX 5 AMP VD INC X 2 ML</t>
  </si>
  <si>
    <t>100 MG SOL INJ CX FA VD INC X 5 ML</t>
  </si>
  <si>
    <t>100 MG SOL INJ CX 1 AMP VC INC X 5 ML</t>
  </si>
  <si>
    <t>10341005 30052</t>
  </si>
  <si>
    <t>10341005 30044</t>
  </si>
  <si>
    <t>CODIGO EAN</t>
  </si>
  <si>
    <t>7896281152018</t>
  </si>
  <si>
    <t>7896281100521</t>
  </si>
  <si>
    <t>7896281100514</t>
  </si>
  <si>
    <t>7896281143030</t>
  </si>
  <si>
    <t>7896281130078</t>
  </si>
  <si>
    <t>7896281130061</t>
  </si>
  <si>
    <t>7896281130030</t>
  </si>
  <si>
    <t>ZONA FRANCA</t>
  </si>
  <si>
    <t>GGREM</t>
  </si>
  <si>
    <t>532801201160414</t>
  </si>
  <si>
    <t>532800201116417</t>
  </si>
  <si>
    <t>Artrodar (*)</t>
  </si>
  <si>
    <t>532813120002603</t>
  </si>
  <si>
    <t>532813120002703</t>
  </si>
  <si>
    <t>532800601157412</t>
  </si>
  <si>
    <t>532800902157217</t>
  </si>
  <si>
    <t>17,5%</t>
  </si>
  <si>
    <t>20%</t>
  </si>
  <si>
    <t xml:space="preserve">LISTA DE PREÇOS - ABRIL/ 2017 </t>
  </si>
  <si>
    <t xml:space="preserve">LISTA DE PREÇOS - ABRIL/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</si>
</sst>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8" formatCode="#,##0.00;[Red]#,##0.00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4" fontId="2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8" fontId="2" fillId="4" borderId="2" xfId="0" applyNumberFormat="1" applyFont="1" applyFill="1" applyBorder="1" applyAlignment="1">
      <alignment horizontal="right" vertical="center" wrapText="1"/>
    </xf>
    <xf numFmtId="178" fontId="2" fillId="4" borderId="6" xfId="0" applyNumberFormat="1" applyFont="1" applyFill="1" applyBorder="1" applyAlignment="1">
      <alignment horizontal="right" vertical="center" wrapText="1"/>
    </xf>
    <xf numFmtId="171" fontId="2" fillId="0" borderId="0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2" fillId="0" borderId="7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/>
    <xf numFmtId="4" fontId="2" fillId="0" borderId="9" xfId="0" applyNumberFormat="1" applyFont="1" applyBorder="1" applyAlignment="1">
      <alignment horizontal="center"/>
    </xf>
    <xf numFmtId="178" fontId="2" fillId="4" borderId="9" xfId="0" applyNumberFormat="1" applyFont="1" applyFill="1" applyBorder="1" applyAlignment="1">
      <alignment horizontal="right" vertical="center" wrapText="1"/>
    </xf>
    <xf numFmtId="178" fontId="2" fillId="4" borderId="1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/>
    <xf numFmtId="178" fontId="2" fillId="4" borderId="0" xfId="0" applyNumberFormat="1" applyFont="1" applyFill="1" applyBorder="1" applyAlignment="1">
      <alignment horizontal="right" vertical="center" wrapText="1"/>
    </xf>
    <xf numFmtId="10" fontId="2" fillId="4" borderId="30" xfId="1" applyNumberFormat="1" applyFont="1" applyFill="1" applyBorder="1" applyAlignment="1">
      <alignment horizontal="right" vertical="center" wrapText="1"/>
    </xf>
    <xf numFmtId="10" fontId="2" fillId="4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4" fillId="0" borderId="31" xfId="0" applyFont="1" applyBorder="1" applyAlignment="1">
      <alignment horizontal="left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25400</xdr:rowOff>
    </xdr:from>
    <xdr:to>
      <xdr:col>0</xdr:col>
      <xdr:colOff>952500</xdr:colOff>
      <xdr:row>0</xdr:row>
      <xdr:rowOff>584200</xdr:rowOff>
    </xdr:to>
    <xdr:pic>
      <xdr:nvPicPr>
        <xdr:cNvPr id="2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400"/>
          <a:ext cx="8509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850900</xdr:colOff>
      <xdr:row>26</xdr:row>
      <xdr:rowOff>25400</xdr:rowOff>
    </xdr:to>
    <xdr:pic>
      <xdr:nvPicPr>
        <xdr:cNvPr id="2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7500"/>
          <a:ext cx="85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38100</xdr:rowOff>
    </xdr:from>
    <xdr:to>
      <xdr:col>0</xdr:col>
      <xdr:colOff>850900</xdr:colOff>
      <xdr:row>51</xdr:row>
      <xdr:rowOff>25400</xdr:rowOff>
    </xdr:to>
    <xdr:pic>
      <xdr:nvPicPr>
        <xdr:cNvPr id="2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7500"/>
          <a:ext cx="85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74</xdr:row>
      <xdr:rowOff>38100</xdr:rowOff>
    </xdr:from>
    <xdr:to>
      <xdr:col>0</xdr:col>
      <xdr:colOff>850900</xdr:colOff>
      <xdr:row>75</xdr:row>
      <xdr:rowOff>25400</xdr:rowOff>
    </xdr:to>
    <xdr:pic>
      <xdr:nvPicPr>
        <xdr:cNvPr id="2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7500"/>
          <a:ext cx="85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90"/>
  <sheetViews>
    <sheetView tabSelected="1" topLeftCell="G1" zoomScale="80" zoomScaleNormal="80" zoomScaleSheetLayoutView="100" zoomScalePageLayoutView="80" workbookViewId="0">
      <selection activeCell="N102" sqref="N102"/>
    </sheetView>
  </sheetViews>
  <sheetFormatPr baseColWidth="10" defaultColWidth="13.1640625" defaultRowHeight="13" x14ac:dyDescent="0.15"/>
  <cols>
    <col min="1" max="1" width="15.5" style="6" bestFit="1" customWidth="1"/>
    <col min="2" max="2" width="25.1640625" style="6" hidden="1" customWidth="1"/>
    <col min="3" max="3" width="24.5" style="6" bestFit="1" customWidth="1"/>
    <col min="4" max="5" width="24.5" style="6" customWidth="1"/>
    <col min="6" max="6" width="26.5" style="6" bestFit="1" customWidth="1"/>
    <col min="7" max="7" width="59.83203125" style="6" bestFit="1" customWidth="1"/>
    <col min="8" max="8" width="7.6640625" style="6" hidden="1" customWidth="1"/>
    <col min="9" max="9" width="0.83203125" style="6" hidden="1" customWidth="1"/>
    <col min="10" max="10" width="7.83203125" style="6" customWidth="1"/>
    <col min="11" max="11" width="7.6640625" style="6" customWidth="1"/>
    <col min="12" max="18" width="8.5" style="6" customWidth="1"/>
    <col min="19" max="21" width="9.33203125" style="6" customWidth="1"/>
    <col min="22" max="22" width="9.6640625" style="1" customWidth="1"/>
    <col min="23" max="23" width="9.5" style="1" customWidth="1"/>
    <col min="24" max="16384" width="13.1640625" style="1"/>
  </cols>
  <sheetData>
    <row r="1" spans="1:25" ht="48" customHeight="1" thickBot="1" x14ac:dyDescent="0.2">
      <c r="A1" s="47" t="s">
        <v>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V1" s="48" t="s">
        <v>63</v>
      </c>
      <c r="W1" s="49"/>
    </row>
    <row r="2" spans="1:25" ht="65" thickBot="1" x14ac:dyDescent="0.2">
      <c r="A2" s="50" t="s">
        <v>0</v>
      </c>
      <c r="B2" s="52" t="s">
        <v>13</v>
      </c>
      <c r="C2" s="54" t="s">
        <v>62</v>
      </c>
      <c r="D2" s="54" t="s">
        <v>76</v>
      </c>
      <c r="E2" s="54" t="s">
        <v>85</v>
      </c>
      <c r="F2" s="54" t="s">
        <v>49</v>
      </c>
      <c r="G2" s="56" t="s">
        <v>48</v>
      </c>
      <c r="H2" s="10" t="s">
        <v>1</v>
      </c>
      <c r="I2" s="10"/>
      <c r="J2" s="42" t="s">
        <v>61</v>
      </c>
      <c r="K2" s="43"/>
      <c r="L2" s="42" t="s">
        <v>4</v>
      </c>
      <c r="M2" s="43"/>
      <c r="N2" s="42" t="s">
        <v>93</v>
      </c>
      <c r="O2" s="43"/>
      <c r="P2" s="42" t="s">
        <v>5</v>
      </c>
      <c r="Q2" s="43"/>
      <c r="R2" s="44" t="s">
        <v>10</v>
      </c>
      <c r="S2" s="45"/>
      <c r="T2" s="46" t="s">
        <v>94</v>
      </c>
      <c r="U2" s="43"/>
      <c r="V2" s="44" t="s">
        <v>84</v>
      </c>
      <c r="W2" s="45"/>
    </row>
    <row r="3" spans="1:25" ht="26" x14ac:dyDescent="0.15">
      <c r="A3" s="51"/>
      <c r="B3" s="53"/>
      <c r="C3" s="55"/>
      <c r="D3" s="55"/>
      <c r="E3" s="55"/>
      <c r="F3" s="55"/>
      <c r="G3" s="57"/>
      <c r="H3" s="7" t="s">
        <v>2</v>
      </c>
      <c r="I3" s="7" t="s">
        <v>3</v>
      </c>
      <c r="J3" s="8" t="s">
        <v>2</v>
      </c>
      <c r="K3" s="8" t="s">
        <v>3</v>
      </c>
      <c r="L3" s="8" t="s">
        <v>2</v>
      </c>
      <c r="M3" s="8" t="s">
        <v>3</v>
      </c>
      <c r="N3" s="8" t="s">
        <v>2</v>
      </c>
      <c r="O3" s="8" t="s">
        <v>3</v>
      </c>
      <c r="P3" s="8" t="s">
        <v>2</v>
      </c>
      <c r="Q3" s="8" t="s">
        <v>3</v>
      </c>
      <c r="R3" s="8" t="s">
        <v>2</v>
      </c>
      <c r="S3" s="9" t="s">
        <v>3</v>
      </c>
      <c r="T3" s="8" t="s">
        <v>2</v>
      </c>
      <c r="U3" s="9" t="s">
        <v>3</v>
      </c>
      <c r="V3" s="8" t="s">
        <v>2</v>
      </c>
      <c r="W3" s="9" t="s">
        <v>3</v>
      </c>
    </row>
    <row r="4" spans="1:25" x14ac:dyDescent="0.1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5" hidden="1" x14ac:dyDescent="0.15">
      <c r="A5" s="58" t="s">
        <v>11</v>
      </c>
      <c r="B5" s="12" t="s">
        <v>27</v>
      </c>
      <c r="C5" s="13" t="s">
        <v>28</v>
      </c>
      <c r="D5" s="13"/>
      <c r="E5" s="13"/>
      <c r="F5" s="13" t="s">
        <v>57</v>
      </c>
      <c r="G5" s="2" t="s">
        <v>42</v>
      </c>
      <c r="H5" s="3">
        <v>57.14</v>
      </c>
      <c r="I5" s="3">
        <v>40</v>
      </c>
      <c r="J5" s="14"/>
      <c r="K5" s="14"/>
      <c r="L5" s="14"/>
      <c r="M5" s="14"/>
      <c r="N5" s="14"/>
      <c r="O5" s="14"/>
      <c r="P5" s="14"/>
      <c r="Q5" s="14"/>
      <c r="R5" s="14"/>
      <c r="S5" s="15"/>
      <c r="T5" s="28"/>
      <c r="U5" s="28"/>
      <c r="W5" s="18"/>
    </row>
    <row r="6" spans="1:25" hidden="1" x14ac:dyDescent="0.15">
      <c r="A6" s="59"/>
      <c r="B6" s="11" t="s">
        <v>19</v>
      </c>
      <c r="C6" s="13" t="s">
        <v>29</v>
      </c>
      <c r="D6" s="13"/>
      <c r="E6" s="13"/>
      <c r="F6" s="13" t="s">
        <v>58</v>
      </c>
      <c r="G6" s="2" t="s">
        <v>43</v>
      </c>
      <c r="H6" s="3">
        <v>57.14</v>
      </c>
      <c r="I6" s="3">
        <v>40</v>
      </c>
      <c r="J6" s="14"/>
      <c r="K6" s="14"/>
      <c r="L6" s="14"/>
      <c r="M6" s="14"/>
      <c r="N6" s="14"/>
      <c r="O6" s="14"/>
      <c r="P6" s="14"/>
      <c r="Q6" s="14"/>
      <c r="R6" s="14"/>
      <c r="S6" s="15"/>
      <c r="T6" s="28"/>
      <c r="U6" s="28"/>
      <c r="W6" s="18"/>
    </row>
    <row r="7" spans="1:25" hidden="1" x14ac:dyDescent="0.15">
      <c r="A7" s="59"/>
      <c r="B7" s="12" t="s">
        <v>23</v>
      </c>
      <c r="C7" s="13" t="s">
        <v>30</v>
      </c>
      <c r="D7" s="13"/>
      <c r="E7" s="13"/>
      <c r="F7" s="13" t="s">
        <v>50</v>
      </c>
      <c r="G7" s="5" t="s">
        <v>44</v>
      </c>
      <c r="H7" s="4">
        <v>84.17</v>
      </c>
      <c r="I7" s="4">
        <v>58.93</v>
      </c>
      <c r="J7" s="14"/>
      <c r="K7" s="14"/>
      <c r="L7" s="14"/>
      <c r="M7" s="14"/>
      <c r="N7" s="14"/>
      <c r="O7" s="14"/>
      <c r="P7" s="14"/>
      <c r="Q7" s="14"/>
      <c r="R7" s="14"/>
      <c r="S7" s="15"/>
      <c r="T7" s="28"/>
      <c r="U7" s="28"/>
      <c r="W7" s="18"/>
    </row>
    <row r="8" spans="1:25" hidden="1" x14ac:dyDescent="0.15">
      <c r="A8" s="59"/>
      <c r="B8" s="12" t="s">
        <v>20</v>
      </c>
      <c r="C8" s="13" t="s">
        <v>31</v>
      </c>
      <c r="D8" s="13"/>
      <c r="E8" s="13"/>
      <c r="F8" s="13" t="s">
        <v>51</v>
      </c>
      <c r="G8" s="5" t="s">
        <v>45</v>
      </c>
      <c r="H8" s="4">
        <v>54.29</v>
      </c>
      <c r="I8" s="4">
        <v>38</v>
      </c>
      <c r="J8" s="14"/>
      <c r="K8" s="14"/>
      <c r="L8" s="14"/>
      <c r="M8" s="14"/>
      <c r="N8" s="14"/>
      <c r="O8" s="14"/>
      <c r="P8" s="14"/>
      <c r="Q8" s="14"/>
      <c r="R8" s="14"/>
      <c r="S8" s="15"/>
      <c r="T8" s="28"/>
      <c r="U8" s="28"/>
      <c r="W8" s="18"/>
    </row>
    <row r="9" spans="1:25" hidden="1" x14ac:dyDescent="0.15">
      <c r="A9" s="59"/>
      <c r="B9" s="12" t="s">
        <v>24</v>
      </c>
      <c r="C9" s="13" t="s">
        <v>32</v>
      </c>
      <c r="D9" s="13"/>
      <c r="E9" s="13"/>
      <c r="F9" s="13" t="s">
        <v>59</v>
      </c>
      <c r="G9" s="2" t="s">
        <v>46</v>
      </c>
      <c r="H9" s="3">
        <v>107.14</v>
      </c>
      <c r="I9" s="3">
        <v>75</v>
      </c>
      <c r="J9" s="14"/>
      <c r="K9" s="14"/>
      <c r="L9" s="14"/>
      <c r="M9" s="14"/>
      <c r="N9" s="14"/>
      <c r="O9" s="14"/>
      <c r="P9" s="14"/>
      <c r="Q9" s="14"/>
      <c r="R9" s="14"/>
      <c r="S9" s="15"/>
      <c r="T9" s="28"/>
      <c r="U9" s="28"/>
      <c r="W9" s="18"/>
    </row>
    <row r="10" spans="1:25" hidden="1" x14ac:dyDescent="0.15">
      <c r="A10" s="60"/>
      <c r="B10" s="12" t="s">
        <v>21</v>
      </c>
      <c r="C10" s="13" t="s">
        <v>33</v>
      </c>
      <c r="D10" s="13"/>
      <c r="E10" s="13"/>
      <c r="F10" s="13" t="s">
        <v>60</v>
      </c>
      <c r="G10" s="2" t="s">
        <v>47</v>
      </c>
      <c r="H10" s="3">
        <v>107.14</v>
      </c>
      <c r="I10" s="3">
        <v>75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28"/>
      <c r="U10" s="28"/>
      <c r="W10" s="18"/>
    </row>
    <row r="11" spans="1:25" ht="18" customHeight="1" x14ac:dyDescent="0.15">
      <c r="A11" s="19" t="s">
        <v>39</v>
      </c>
      <c r="B11" s="12" t="s">
        <v>40</v>
      </c>
      <c r="C11" s="13" t="s">
        <v>41</v>
      </c>
      <c r="D11" s="17" t="s">
        <v>40</v>
      </c>
      <c r="E11" s="17" t="s">
        <v>86</v>
      </c>
      <c r="F11" s="13" t="s">
        <v>52</v>
      </c>
      <c r="G11" s="2" t="s">
        <v>64</v>
      </c>
      <c r="H11" s="3"/>
      <c r="I11" s="3"/>
      <c r="J11" s="14">
        <f>J36+J61</f>
        <v>15.94209375</v>
      </c>
      <c r="K11" s="14">
        <f t="shared" ref="K11:W11" si="0">K36+K61</f>
        <v>11.953671750000002</v>
      </c>
      <c r="L11" s="14">
        <f t="shared" si="0"/>
        <v>17.020358999999999</v>
      </c>
      <c r="M11" s="14">
        <f t="shared" si="0"/>
        <v>12.788457749999999</v>
      </c>
      <c r="N11" s="14">
        <f t="shared" si="0"/>
        <v>17.128572000000002</v>
      </c>
      <c r="O11" s="14">
        <f t="shared" si="0"/>
        <v>12.872194</v>
      </c>
      <c r="P11" s="14">
        <f t="shared" si="0"/>
        <v>17.252244000000001</v>
      </c>
      <c r="Q11" s="14">
        <f t="shared" si="0"/>
        <v>12.97396575</v>
      </c>
      <c r="R11" s="14">
        <f t="shared" si="0"/>
        <v>17.493984112500002</v>
      </c>
      <c r="S11" s="14">
        <f t="shared" si="0"/>
        <v>13.160053462500001</v>
      </c>
      <c r="T11" s="14">
        <f t="shared" si="0"/>
        <v>17.592341999999999</v>
      </c>
      <c r="U11" s="14">
        <f t="shared" si="0"/>
        <v>13.232904</v>
      </c>
      <c r="V11" s="14">
        <f t="shared" si="0"/>
        <v>15.36238125</v>
      </c>
      <c r="W11" s="15">
        <f t="shared" si="0"/>
        <v>11.107291500000001</v>
      </c>
      <c r="X11" s="16"/>
      <c r="Y11" s="27"/>
    </row>
    <row r="12" spans="1:25" ht="18" customHeight="1" x14ac:dyDescent="0.15">
      <c r="A12" s="19" t="s">
        <v>12</v>
      </c>
      <c r="B12" s="12" t="s">
        <v>14</v>
      </c>
      <c r="C12" s="13" t="s">
        <v>34</v>
      </c>
      <c r="D12" s="17" t="s">
        <v>77</v>
      </c>
      <c r="E12" s="17" t="s">
        <v>87</v>
      </c>
      <c r="F12" s="13" t="s">
        <v>88</v>
      </c>
      <c r="G12" s="2" t="s">
        <v>65</v>
      </c>
      <c r="H12" s="3">
        <v>57.87</v>
      </c>
      <c r="I12" s="3">
        <v>40.51</v>
      </c>
      <c r="J12" s="14">
        <v>155.77000000000001</v>
      </c>
      <c r="K12" s="14">
        <v>112.68</v>
      </c>
      <c r="L12" s="14">
        <v>165.16</v>
      </c>
      <c r="M12" s="14">
        <v>119.47</v>
      </c>
      <c r="N12" s="14">
        <f t="shared" ref="N12:O15" si="1">N37+N62</f>
        <v>166.18078800000001</v>
      </c>
      <c r="O12" s="14">
        <f t="shared" si="1"/>
        <v>120.201624</v>
      </c>
      <c r="P12" s="14">
        <v>167.18</v>
      </c>
      <c r="Q12" s="14">
        <v>120.93</v>
      </c>
      <c r="R12" s="14">
        <v>169.24</v>
      </c>
      <c r="S12" s="14">
        <v>122.42</v>
      </c>
      <c r="T12" s="14">
        <f t="shared" ref="T12:U15" si="2">T37+T62</f>
        <v>171.37688399999999</v>
      </c>
      <c r="U12" s="14">
        <f t="shared" si="2"/>
        <v>123.962508</v>
      </c>
      <c r="V12" s="14">
        <v>165.16</v>
      </c>
      <c r="W12" s="15">
        <v>119.47</v>
      </c>
      <c r="X12" s="16"/>
    </row>
    <row r="13" spans="1:25" ht="18" customHeight="1" x14ac:dyDescent="0.15">
      <c r="A13" s="19" t="s">
        <v>9</v>
      </c>
      <c r="B13" s="12" t="s">
        <v>15</v>
      </c>
      <c r="C13" s="13" t="s">
        <v>74</v>
      </c>
      <c r="D13" s="17" t="s">
        <v>78</v>
      </c>
      <c r="E13" s="17" t="s">
        <v>89</v>
      </c>
      <c r="F13" s="13" t="s">
        <v>66</v>
      </c>
      <c r="G13" s="2" t="s">
        <v>67</v>
      </c>
      <c r="H13" s="3"/>
      <c r="I13" s="3"/>
      <c r="J13" s="14">
        <v>25.26</v>
      </c>
      <c r="K13" s="14">
        <v>18.91</v>
      </c>
      <c r="L13" s="14">
        <v>26.97</v>
      </c>
      <c r="M13" s="14">
        <v>20.23</v>
      </c>
      <c r="N13" s="14">
        <f t="shared" si="1"/>
        <v>27.123936</v>
      </c>
      <c r="O13" s="14">
        <f t="shared" si="1"/>
        <v>20.353088</v>
      </c>
      <c r="P13" s="14">
        <v>27.33</v>
      </c>
      <c r="Q13" s="14">
        <v>20.51</v>
      </c>
      <c r="R13" s="14">
        <v>27.7</v>
      </c>
      <c r="S13" s="14">
        <v>20.8</v>
      </c>
      <c r="T13" s="14">
        <f t="shared" si="2"/>
        <v>28.076719999999998</v>
      </c>
      <c r="U13" s="14">
        <f t="shared" si="2"/>
        <v>21.89376</v>
      </c>
      <c r="V13" s="14">
        <v>24.34</v>
      </c>
      <c r="W13" s="15">
        <v>17.61</v>
      </c>
      <c r="X13" s="16"/>
    </row>
    <row r="14" spans="1:25" ht="18" customHeight="1" x14ac:dyDescent="0.15">
      <c r="A14" s="19"/>
      <c r="B14" s="12"/>
      <c r="C14" s="13" t="s">
        <v>75</v>
      </c>
      <c r="D14" s="17" t="s">
        <v>79</v>
      </c>
      <c r="E14" s="17" t="s">
        <v>90</v>
      </c>
      <c r="F14" s="13" t="s">
        <v>68</v>
      </c>
      <c r="G14" s="2" t="s">
        <v>69</v>
      </c>
      <c r="H14" s="3"/>
      <c r="I14" s="3"/>
      <c r="J14" s="14">
        <v>71.849999999999994</v>
      </c>
      <c r="K14" s="14">
        <v>53.79</v>
      </c>
      <c r="L14" s="14">
        <v>76.67</v>
      </c>
      <c r="M14" s="14">
        <v>57.52</v>
      </c>
      <c r="N14" s="14">
        <f t="shared" si="1"/>
        <v>77.195775999999995</v>
      </c>
      <c r="O14" s="14">
        <f t="shared" si="1"/>
        <v>57.927239999999998</v>
      </c>
      <c r="P14" s="14">
        <v>77.709999999999994</v>
      </c>
      <c r="Q14" s="14">
        <v>58.33</v>
      </c>
      <c r="R14" s="14">
        <v>78.78</v>
      </c>
      <c r="S14" s="14">
        <v>59.16</v>
      </c>
      <c r="T14" s="14">
        <f t="shared" si="2"/>
        <v>79.902087999999992</v>
      </c>
      <c r="U14" s="14">
        <f t="shared" si="2"/>
        <v>62.265447999999999</v>
      </c>
      <c r="V14" s="14">
        <v>69.22</v>
      </c>
      <c r="W14" s="15">
        <v>50.07</v>
      </c>
      <c r="X14" s="16"/>
    </row>
    <row r="15" spans="1:25" ht="18" customHeight="1" x14ac:dyDescent="0.15">
      <c r="A15" s="19" t="s">
        <v>8</v>
      </c>
      <c r="B15" s="12" t="s">
        <v>16</v>
      </c>
      <c r="C15" s="13" t="s">
        <v>35</v>
      </c>
      <c r="D15" s="17" t="s">
        <v>80</v>
      </c>
      <c r="E15" s="17" t="s">
        <v>91</v>
      </c>
      <c r="F15" s="13" t="s">
        <v>53</v>
      </c>
      <c r="G15" s="2" t="s">
        <v>70</v>
      </c>
      <c r="H15" s="3">
        <v>208.9</v>
      </c>
      <c r="I15" s="3">
        <v>146.22999999999999</v>
      </c>
      <c r="J15" s="14">
        <v>398.24</v>
      </c>
      <c r="K15" s="14">
        <v>288.07</v>
      </c>
      <c r="L15" s="14">
        <v>422.24</v>
      </c>
      <c r="M15" s="14">
        <v>305.43</v>
      </c>
      <c r="N15" s="14">
        <f t="shared" si="1"/>
        <v>424.79976000000005</v>
      </c>
      <c r="O15" s="14">
        <f t="shared" si="1"/>
        <v>307.27283999999997</v>
      </c>
      <c r="P15" s="14">
        <v>427.38</v>
      </c>
      <c r="Q15" s="14">
        <v>309.14999999999998</v>
      </c>
      <c r="R15" s="14">
        <v>432.66</v>
      </c>
      <c r="S15" s="14">
        <v>312.97000000000003</v>
      </c>
      <c r="T15" s="14">
        <f t="shared" si="2"/>
        <v>438.06778400000002</v>
      </c>
      <c r="U15" s="14">
        <f t="shared" si="2"/>
        <v>350.42179200000004</v>
      </c>
      <c r="V15" s="14">
        <v>422.24</v>
      </c>
      <c r="W15" s="15">
        <v>305.43</v>
      </c>
      <c r="X15" s="16"/>
    </row>
    <row r="16" spans="1:25" ht="18" hidden="1" customHeight="1" x14ac:dyDescent="0.15">
      <c r="A16" s="19" t="s">
        <v>7</v>
      </c>
      <c r="B16" s="12" t="s">
        <v>18</v>
      </c>
      <c r="C16" s="13" t="s">
        <v>36</v>
      </c>
      <c r="D16" s="17" t="s">
        <v>83</v>
      </c>
      <c r="E16" s="17"/>
      <c r="F16" s="13" t="s">
        <v>54</v>
      </c>
      <c r="G16" s="2" t="s">
        <v>71</v>
      </c>
      <c r="H16" s="3">
        <v>120.7</v>
      </c>
      <c r="I16" s="3">
        <v>84.49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6"/>
    </row>
    <row r="17" spans="1:24" ht="18" hidden="1" customHeight="1" x14ac:dyDescent="0.15">
      <c r="A17" s="19"/>
      <c r="B17" s="12" t="s">
        <v>25</v>
      </c>
      <c r="C17" s="13" t="s">
        <v>37</v>
      </c>
      <c r="D17" s="17" t="s">
        <v>81</v>
      </c>
      <c r="E17" s="17"/>
      <c r="F17" s="13" t="s">
        <v>55</v>
      </c>
      <c r="G17" s="2" t="s">
        <v>72</v>
      </c>
      <c r="H17" s="3">
        <v>117.46</v>
      </c>
      <c r="I17" s="3">
        <v>82.22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6"/>
    </row>
    <row r="18" spans="1:24" ht="18" customHeight="1" thickBot="1" x14ac:dyDescent="0.2">
      <c r="A18" s="32" t="s">
        <v>7</v>
      </c>
      <c r="B18" s="20" t="s">
        <v>17</v>
      </c>
      <c r="C18" s="21" t="s">
        <v>38</v>
      </c>
      <c r="D18" s="22" t="s">
        <v>82</v>
      </c>
      <c r="E18" s="22" t="s">
        <v>92</v>
      </c>
      <c r="F18" s="21" t="s">
        <v>56</v>
      </c>
      <c r="G18" s="23" t="s">
        <v>73</v>
      </c>
      <c r="H18" s="24">
        <v>117.46</v>
      </c>
      <c r="I18" s="24">
        <v>82.22</v>
      </c>
      <c r="J18" s="25">
        <v>246.43</v>
      </c>
      <c r="K18" s="25">
        <v>184.48</v>
      </c>
      <c r="L18" s="25">
        <v>262.95</v>
      </c>
      <c r="M18" s="25">
        <v>197.27</v>
      </c>
      <c r="N18" s="25">
        <f>N43+N68</f>
        <v>264.71991600000001</v>
      </c>
      <c r="O18" s="25">
        <f>O43+O68</f>
        <v>198.64814999999999</v>
      </c>
      <c r="P18" s="25">
        <v>266.52999999999997</v>
      </c>
      <c r="Q18" s="25">
        <v>200.05</v>
      </c>
      <c r="R18" s="25">
        <v>270.2</v>
      </c>
      <c r="S18" s="25">
        <v>202.9</v>
      </c>
      <c r="T18" s="25">
        <f>T43+T68</f>
        <v>273.98501000000005</v>
      </c>
      <c r="U18" s="25">
        <f>U43+U68</f>
        <v>205.84173799999999</v>
      </c>
      <c r="V18" s="25">
        <v>237.41</v>
      </c>
      <c r="W18" s="26">
        <v>171.73</v>
      </c>
      <c r="X18" s="16"/>
    </row>
    <row r="19" spans="1:24" x14ac:dyDescent="0.15">
      <c r="A19" s="36" t="s">
        <v>26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4" x14ac:dyDescent="0.15">
      <c r="A20" s="38" t="s">
        <v>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4" x14ac:dyDescent="0.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4" x14ac:dyDescent="0.15">
      <c r="A22" s="38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4" x14ac:dyDescent="0.1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4" hidden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4" ht="14" hidden="1" thickBot="1" x14ac:dyDescent="0.2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4" ht="43.5" hidden="1" customHeight="1" thickBot="1" x14ac:dyDescent="0.2">
      <c r="A26" s="47" t="s">
        <v>96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V26" s="48" t="s">
        <v>63</v>
      </c>
      <c r="W26" s="49"/>
    </row>
    <row r="27" spans="1:24" ht="65" hidden="1" thickBot="1" x14ac:dyDescent="0.2">
      <c r="A27" s="50" t="s">
        <v>0</v>
      </c>
      <c r="B27" s="52" t="s">
        <v>13</v>
      </c>
      <c r="C27" s="54" t="s">
        <v>62</v>
      </c>
      <c r="D27" s="54" t="s">
        <v>76</v>
      </c>
      <c r="E27" s="54" t="s">
        <v>85</v>
      </c>
      <c r="F27" s="54" t="s">
        <v>49</v>
      </c>
      <c r="G27" s="56" t="s">
        <v>48</v>
      </c>
      <c r="H27" s="10" t="s">
        <v>1</v>
      </c>
      <c r="I27" s="10"/>
      <c r="J27" s="42" t="s">
        <v>61</v>
      </c>
      <c r="K27" s="43"/>
      <c r="L27" s="42" t="s">
        <v>4</v>
      </c>
      <c r="M27" s="43"/>
      <c r="N27" s="42" t="s">
        <v>93</v>
      </c>
      <c r="O27" s="43"/>
      <c r="P27" s="42" t="s">
        <v>5</v>
      </c>
      <c r="Q27" s="43"/>
      <c r="R27" s="44" t="s">
        <v>10</v>
      </c>
      <c r="S27" s="45"/>
      <c r="T27" s="46" t="s">
        <v>94</v>
      </c>
      <c r="U27" s="43"/>
      <c r="V27" s="44" t="s">
        <v>84</v>
      </c>
      <c r="W27" s="45"/>
    </row>
    <row r="28" spans="1:24" ht="26" hidden="1" x14ac:dyDescent="0.15">
      <c r="A28" s="51"/>
      <c r="B28" s="53"/>
      <c r="C28" s="55"/>
      <c r="D28" s="55"/>
      <c r="E28" s="55"/>
      <c r="F28" s="55"/>
      <c r="G28" s="57"/>
      <c r="H28" s="7" t="s">
        <v>2</v>
      </c>
      <c r="I28" s="7" t="s">
        <v>3</v>
      </c>
      <c r="J28" s="8" t="s">
        <v>2</v>
      </c>
      <c r="K28" s="8" t="s">
        <v>3</v>
      </c>
      <c r="L28" s="8" t="s">
        <v>2</v>
      </c>
      <c r="M28" s="8" t="s">
        <v>3</v>
      </c>
      <c r="N28" s="8" t="s">
        <v>2</v>
      </c>
      <c r="O28" s="8" t="s">
        <v>3</v>
      </c>
      <c r="P28" s="8" t="s">
        <v>2</v>
      </c>
      <c r="Q28" s="8" t="s">
        <v>3</v>
      </c>
      <c r="R28" s="8" t="s">
        <v>2</v>
      </c>
      <c r="S28" s="9" t="s">
        <v>3</v>
      </c>
      <c r="T28" s="8" t="s">
        <v>2</v>
      </c>
      <c r="U28" s="9" t="s">
        <v>3</v>
      </c>
      <c r="V28" s="8" t="s">
        <v>2</v>
      </c>
      <c r="W28" s="9" t="s">
        <v>3</v>
      </c>
    </row>
    <row r="29" spans="1:24" hidden="1" x14ac:dyDescent="0.1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</row>
    <row r="30" spans="1:24" hidden="1" x14ac:dyDescent="0.15">
      <c r="A30" s="58" t="s">
        <v>11</v>
      </c>
      <c r="B30" s="12" t="s">
        <v>27</v>
      </c>
      <c r="C30" s="13" t="s">
        <v>28</v>
      </c>
      <c r="D30" s="13"/>
      <c r="E30" s="13"/>
      <c r="F30" s="13" t="s">
        <v>57</v>
      </c>
      <c r="G30" s="2" t="s">
        <v>42</v>
      </c>
      <c r="H30" s="3">
        <v>57.14</v>
      </c>
      <c r="I30" s="3">
        <v>40</v>
      </c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28"/>
      <c r="U30" s="28"/>
      <c r="W30" s="18"/>
    </row>
    <row r="31" spans="1:24" hidden="1" x14ac:dyDescent="0.15">
      <c r="A31" s="59"/>
      <c r="B31" s="11" t="s">
        <v>19</v>
      </c>
      <c r="C31" s="13" t="s">
        <v>29</v>
      </c>
      <c r="D31" s="13"/>
      <c r="E31" s="13"/>
      <c r="F31" s="13" t="s">
        <v>58</v>
      </c>
      <c r="G31" s="2" t="s">
        <v>43</v>
      </c>
      <c r="H31" s="3">
        <v>57.14</v>
      </c>
      <c r="I31" s="3">
        <v>40</v>
      </c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28"/>
      <c r="U31" s="28"/>
      <c r="W31" s="18"/>
    </row>
    <row r="32" spans="1:24" hidden="1" x14ac:dyDescent="0.15">
      <c r="A32" s="59"/>
      <c r="B32" s="12" t="s">
        <v>23</v>
      </c>
      <c r="C32" s="13" t="s">
        <v>30</v>
      </c>
      <c r="D32" s="13"/>
      <c r="E32" s="13"/>
      <c r="F32" s="13" t="s">
        <v>50</v>
      </c>
      <c r="G32" s="5" t="s">
        <v>44</v>
      </c>
      <c r="H32" s="4">
        <v>84.17</v>
      </c>
      <c r="I32" s="4">
        <v>58.93</v>
      </c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28"/>
      <c r="U32" s="28"/>
      <c r="W32" s="18"/>
    </row>
    <row r="33" spans="1:24" hidden="1" x14ac:dyDescent="0.15">
      <c r="A33" s="59"/>
      <c r="B33" s="12" t="s">
        <v>20</v>
      </c>
      <c r="C33" s="13" t="s">
        <v>31</v>
      </c>
      <c r="D33" s="13"/>
      <c r="E33" s="13"/>
      <c r="F33" s="13" t="s">
        <v>51</v>
      </c>
      <c r="G33" s="5" t="s">
        <v>45</v>
      </c>
      <c r="H33" s="4">
        <v>54.29</v>
      </c>
      <c r="I33" s="4">
        <v>38</v>
      </c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28"/>
      <c r="U33" s="28"/>
      <c r="W33" s="18"/>
    </row>
    <row r="34" spans="1:24" hidden="1" x14ac:dyDescent="0.15">
      <c r="A34" s="59"/>
      <c r="B34" s="12" t="s">
        <v>24</v>
      </c>
      <c r="C34" s="13" t="s">
        <v>32</v>
      </c>
      <c r="D34" s="13"/>
      <c r="E34" s="13"/>
      <c r="F34" s="13" t="s">
        <v>59</v>
      </c>
      <c r="G34" s="2" t="s">
        <v>46</v>
      </c>
      <c r="H34" s="3">
        <v>107.14</v>
      </c>
      <c r="I34" s="3">
        <v>75</v>
      </c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28"/>
      <c r="U34" s="28"/>
      <c r="W34" s="18"/>
    </row>
    <row r="35" spans="1:24" hidden="1" x14ac:dyDescent="0.15">
      <c r="A35" s="60"/>
      <c r="B35" s="12" t="s">
        <v>21</v>
      </c>
      <c r="C35" s="13" t="s">
        <v>33</v>
      </c>
      <c r="D35" s="13"/>
      <c r="E35" s="13"/>
      <c r="F35" s="13" t="s">
        <v>60</v>
      </c>
      <c r="G35" s="2" t="s">
        <v>47</v>
      </c>
      <c r="H35" s="3">
        <v>107.14</v>
      </c>
      <c r="I35" s="3">
        <v>75</v>
      </c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28"/>
      <c r="U35" s="28"/>
      <c r="W35" s="18"/>
    </row>
    <row r="36" spans="1:24" ht="15" hidden="1" x14ac:dyDescent="0.15">
      <c r="A36" s="19" t="s">
        <v>39</v>
      </c>
      <c r="B36" s="12" t="s">
        <v>40</v>
      </c>
      <c r="C36" s="13" t="s">
        <v>41</v>
      </c>
      <c r="D36" s="17" t="s">
        <v>40</v>
      </c>
      <c r="E36" s="17" t="s">
        <v>86</v>
      </c>
      <c r="F36" s="13" t="s">
        <v>52</v>
      </c>
      <c r="G36" s="2" t="s">
        <v>64</v>
      </c>
      <c r="H36" s="3"/>
      <c r="I36" s="3"/>
      <c r="J36" s="14">
        <v>15.46875</v>
      </c>
      <c r="K36" s="14">
        <v>11.598750000000001</v>
      </c>
      <c r="L36" s="14">
        <v>16.515000000000001</v>
      </c>
      <c r="M36" s="14">
        <v>12.40875</v>
      </c>
      <c r="N36" s="14">
        <v>16.62</v>
      </c>
      <c r="O36" s="14">
        <v>12.49</v>
      </c>
      <c r="P36" s="14">
        <v>16.740000000000002</v>
      </c>
      <c r="Q36" s="14">
        <v>12.588749999999999</v>
      </c>
      <c r="R36" s="14">
        <v>16.974562500000001</v>
      </c>
      <c r="S36" s="14">
        <v>12.7693125</v>
      </c>
      <c r="T36" s="14">
        <v>17.07</v>
      </c>
      <c r="U36" s="14">
        <v>12.84</v>
      </c>
      <c r="V36" s="14">
        <v>14.90625</v>
      </c>
      <c r="W36" s="15">
        <v>10.7775</v>
      </c>
      <c r="X36" s="27"/>
    </row>
    <row r="37" spans="1:24" ht="15" hidden="1" x14ac:dyDescent="0.15">
      <c r="A37" s="19" t="s">
        <v>12</v>
      </c>
      <c r="B37" s="12" t="s">
        <v>14</v>
      </c>
      <c r="C37" s="13" t="s">
        <v>34</v>
      </c>
      <c r="D37" s="17" t="s">
        <v>77</v>
      </c>
      <c r="E37" s="17" t="s">
        <v>87</v>
      </c>
      <c r="F37" s="13" t="s">
        <v>88</v>
      </c>
      <c r="G37" s="2" t="s">
        <v>65</v>
      </c>
      <c r="H37" s="3">
        <v>57.87</v>
      </c>
      <c r="I37" s="3">
        <v>40.51</v>
      </c>
      <c r="J37" s="14">
        <v>148.69999999999999</v>
      </c>
      <c r="K37" s="14">
        <v>107.57</v>
      </c>
      <c r="L37" s="14">
        <v>157.66</v>
      </c>
      <c r="M37" s="14">
        <v>114.05</v>
      </c>
      <c r="N37" s="14">
        <v>158.63</v>
      </c>
      <c r="O37" s="14">
        <v>114.74</v>
      </c>
      <c r="P37" s="14">
        <v>159.58000000000001</v>
      </c>
      <c r="Q37" s="14">
        <v>115.44</v>
      </c>
      <c r="R37" s="14">
        <v>161.56</v>
      </c>
      <c r="S37" s="14">
        <v>116.87</v>
      </c>
      <c r="T37" s="14">
        <v>163.59</v>
      </c>
      <c r="U37" s="14">
        <v>118.33</v>
      </c>
      <c r="V37" s="14">
        <v>157.66</v>
      </c>
      <c r="W37" s="15">
        <v>114.05</v>
      </c>
    </row>
    <row r="38" spans="1:24" ht="15" hidden="1" x14ac:dyDescent="0.15">
      <c r="A38" s="19" t="s">
        <v>9</v>
      </c>
      <c r="B38" s="12" t="s">
        <v>15</v>
      </c>
      <c r="C38" s="13" t="s">
        <v>74</v>
      </c>
      <c r="D38" s="17" t="s">
        <v>78</v>
      </c>
      <c r="E38" s="17" t="s">
        <v>89</v>
      </c>
      <c r="F38" s="13" t="s">
        <v>66</v>
      </c>
      <c r="G38" s="2" t="s">
        <v>67</v>
      </c>
      <c r="H38" s="3"/>
      <c r="I38" s="3"/>
      <c r="J38" s="14">
        <v>24.93</v>
      </c>
      <c r="K38" s="14">
        <v>18.66</v>
      </c>
      <c r="L38" s="14">
        <v>26.59</v>
      </c>
      <c r="M38" s="14">
        <v>19.95</v>
      </c>
      <c r="N38" s="14">
        <v>26.76</v>
      </c>
      <c r="O38" s="14">
        <v>20.079999999999998</v>
      </c>
      <c r="P38" s="14">
        <v>26.95</v>
      </c>
      <c r="Q38" s="14">
        <v>20.23</v>
      </c>
      <c r="R38" s="14">
        <v>27.33</v>
      </c>
      <c r="S38" s="14">
        <v>20.52</v>
      </c>
      <c r="T38" s="14">
        <v>27.7</v>
      </c>
      <c r="U38" s="14">
        <v>21.6</v>
      </c>
      <c r="V38" s="14">
        <v>24.01</v>
      </c>
      <c r="W38" s="15">
        <v>17.37</v>
      </c>
    </row>
    <row r="39" spans="1:24" hidden="1" x14ac:dyDescent="0.15">
      <c r="A39" s="19"/>
      <c r="B39" s="12"/>
      <c r="C39" s="13" t="s">
        <v>75</v>
      </c>
      <c r="D39" s="17" t="s">
        <v>79</v>
      </c>
      <c r="E39" s="17" t="s">
        <v>90</v>
      </c>
      <c r="F39" s="13" t="s">
        <v>68</v>
      </c>
      <c r="G39" s="2" t="s">
        <v>69</v>
      </c>
      <c r="H39" s="3"/>
      <c r="I39" s="3"/>
      <c r="J39" s="14">
        <v>70.89</v>
      </c>
      <c r="K39" s="14">
        <v>53.07</v>
      </c>
      <c r="L39" s="14">
        <v>75.650000000000006</v>
      </c>
      <c r="M39" s="14">
        <v>56.75</v>
      </c>
      <c r="N39" s="14">
        <v>76.16</v>
      </c>
      <c r="O39" s="14">
        <v>57.15</v>
      </c>
      <c r="P39" s="14">
        <v>76.67</v>
      </c>
      <c r="Q39" s="14">
        <v>57.55</v>
      </c>
      <c r="R39" s="14">
        <v>77.73</v>
      </c>
      <c r="S39" s="14">
        <v>58.37</v>
      </c>
      <c r="T39" s="14">
        <v>78.83</v>
      </c>
      <c r="U39" s="14">
        <v>61.43</v>
      </c>
      <c r="V39" s="14">
        <v>68.290000000000006</v>
      </c>
      <c r="W39" s="15">
        <v>49.4</v>
      </c>
    </row>
    <row r="40" spans="1:24" ht="15" hidden="1" x14ac:dyDescent="0.15">
      <c r="A40" s="19" t="s">
        <v>8</v>
      </c>
      <c r="B40" s="12" t="s">
        <v>16</v>
      </c>
      <c r="C40" s="13" t="s">
        <v>35</v>
      </c>
      <c r="D40" s="17" t="s">
        <v>80</v>
      </c>
      <c r="E40" s="17" t="s">
        <v>91</v>
      </c>
      <c r="F40" s="13" t="s">
        <v>53</v>
      </c>
      <c r="G40" s="2" t="s">
        <v>70</v>
      </c>
      <c r="H40" s="3">
        <v>208.9</v>
      </c>
      <c r="I40" s="3">
        <v>146.22999999999999</v>
      </c>
      <c r="J40" s="14">
        <v>392.87</v>
      </c>
      <c r="K40" s="14">
        <v>284.2</v>
      </c>
      <c r="L40" s="14">
        <v>416.56</v>
      </c>
      <c r="M40" s="14">
        <v>301.33999999999997</v>
      </c>
      <c r="N40" s="14">
        <v>419.1</v>
      </c>
      <c r="O40" s="14">
        <v>303.14999999999998</v>
      </c>
      <c r="P40" s="14">
        <v>421.62</v>
      </c>
      <c r="Q40" s="14">
        <v>305</v>
      </c>
      <c r="R40" s="14">
        <v>426.85</v>
      </c>
      <c r="S40" s="14">
        <v>308.77999999999997</v>
      </c>
      <c r="T40" s="14">
        <v>432.19</v>
      </c>
      <c r="U40" s="14">
        <v>345.72</v>
      </c>
      <c r="V40" s="14">
        <v>416.56</v>
      </c>
      <c r="W40" s="15">
        <v>301.33999999999997</v>
      </c>
    </row>
    <row r="41" spans="1:24" ht="15" hidden="1" x14ac:dyDescent="0.15">
      <c r="A41" s="19" t="s">
        <v>7</v>
      </c>
      <c r="B41" s="12" t="s">
        <v>18</v>
      </c>
      <c r="C41" s="13" t="s">
        <v>36</v>
      </c>
      <c r="D41" s="17" t="s">
        <v>83</v>
      </c>
      <c r="E41" s="17"/>
      <c r="F41" s="13" t="s">
        <v>54</v>
      </c>
      <c r="G41" s="2" t="s">
        <v>71</v>
      </c>
      <c r="H41" s="3">
        <v>120.7</v>
      </c>
      <c r="I41" s="3">
        <v>84.49</v>
      </c>
      <c r="J41" s="14">
        <v>210.43</v>
      </c>
      <c r="K41" s="14">
        <v>157.80449999999999</v>
      </c>
      <c r="L41" s="14">
        <v>224.63</v>
      </c>
      <c r="M41" s="14">
        <v>168.81</v>
      </c>
      <c r="N41" s="14"/>
      <c r="O41" s="14"/>
      <c r="P41" s="14">
        <v>227.703</v>
      </c>
      <c r="Q41" s="14">
        <v>171.21299999999999</v>
      </c>
      <c r="R41" s="14">
        <v>230.86350000000002</v>
      </c>
      <c r="S41" s="14">
        <v>173.68049999999999</v>
      </c>
      <c r="T41" s="14"/>
      <c r="U41" s="14"/>
      <c r="V41" s="14">
        <v>202.71</v>
      </c>
      <c r="W41" s="15">
        <v>146.63999999999999</v>
      </c>
    </row>
    <row r="42" spans="1:24" hidden="1" x14ac:dyDescent="0.15">
      <c r="A42" s="19"/>
      <c r="B42" s="12" t="s">
        <v>25</v>
      </c>
      <c r="C42" s="13" t="s">
        <v>37</v>
      </c>
      <c r="D42" s="17" t="s">
        <v>81</v>
      </c>
      <c r="E42" s="17"/>
      <c r="F42" s="13" t="s">
        <v>55</v>
      </c>
      <c r="G42" s="2" t="s">
        <v>72</v>
      </c>
      <c r="H42" s="3">
        <v>117.46</v>
      </c>
      <c r="I42" s="3">
        <v>82.22</v>
      </c>
      <c r="J42" s="14">
        <v>213.88499999999999</v>
      </c>
      <c r="K42" s="14">
        <v>160.38749999999999</v>
      </c>
      <c r="L42" s="14">
        <v>228.32</v>
      </c>
      <c r="M42" s="14">
        <v>171.5805</v>
      </c>
      <c r="N42" s="14"/>
      <c r="O42" s="14"/>
      <c r="P42" s="14">
        <v>231.44</v>
      </c>
      <c r="Q42" s="14">
        <v>174.01649999999998</v>
      </c>
      <c r="R42" s="14">
        <v>234.65</v>
      </c>
      <c r="S42" s="14">
        <v>176.52600000000001</v>
      </c>
      <c r="T42" s="14"/>
      <c r="U42" s="14"/>
      <c r="V42" s="14">
        <v>206.04</v>
      </c>
      <c r="W42" s="15">
        <v>149.05000000000001</v>
      </c>
    </row>
    <row r="43" spans="1:24" ht="16" hidden="1" thickBot="1" x14ac:dyDescent="0.2">
      <c r="A43" s="19" t="s">
        <v>7</v>
      </c>
      <c r="B43" s="20" t="s">
        <v>17</v>
      </c>
      <c r="C43" s="21" t="s">
        <v>38</v>
      </c>
      <c r="D43" s="22" t="s">
        <v>82</v>
      </c>
      <c r="E43" s="22" t="s">
        <v>92</v>
      </c>
      <c r="F43" s="21" t="s">
        <v>56</v>
      </c>
      <c r="G43" s="23" t="s">
        <v>73</v>
      </c>
      <c r="H43" s="24">
        <v>117.46</v>
      </c>
      <c r="I43" s="24">
        <v>82.22</v>
      </c>
      <c r="J43" s="25">
        <v>239.13</v>
      </c>
      <c r="K43" s="25">
        <v>179.01</v>
      </c>
      <c r="L43" s="25">
        <v>255.15</v>
      </c>
      <c r="M43" s="25">
        <v>191.41</v>
      </c>
      <c r="N43" s="25">
        <v>256.86</v>
      </c>
      <c r="O43" s="25">
        <v>192.75</v>
      </c>
      <c r="P43" s="25">
        <v>258.61</v>
      </c>
      <c r="Q43" s="25">
        <v>194.11</v>
      </c>
      <c r="R43" s="25">
        <v>262.20999999999998</v>
      </c>
      <c r="S43" s="25">
        <v>196.89</v>
      </c>
      <c r="T43" s="25">
        <v>265.85000000000002</v>
      </c>
      <c r="U43" s="25">
        <v>199.73</v>
      </c>
      <c r="V43" s="25">
        <v>230.33</v>
      </c>
      <c r="W43" s="26">
        <v>166.62</v>
      </c>
    </row>
    <row r="44" spans="1:24" hidden="1" x14ac:dyDescent="0.15">
      <c r="A44" s="36" t="s">
        <v>26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4" hidden="1" x14ac:dyDescent="0.15">
      <c r="A45" s="38" t="s">
        <v>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4" hidden="1" x14ac:dyDescent="0.1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4" hidden="1" x14ac:dyDescent="0.15">
      <c r="A47" s="38" t="s">
        <v>22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4" hidden="1" x14ac:dyDescent="0.15"/>
    <row r="49" spans="1:24" hidden="1" x14ac:dyDescent="0.15"/>
    <row r="50" spans="1:24" ht="14" hidden="1" thickBot="1" x14ac:dyDescent="0.2"/>
    <row r="51" spans="1:24" ht="24" hidden="1" thickBot="1" x14ac:dyDescent="0.2">
      <c r="A51" s="47" t="s">
        <v>96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V51" s="48" t="s">
        <v>63</v>
      </c>
      <c r="W51" s="49"/>
    </row>
    <row r="52" spans="1:24" ht="65" hidden="1" thickBot="1" x14ac:dyDescent="0.2">
      <c r="A52" s="50" t="s">
        <v>0</v>
      </c>
      <c r="B52" s="52" t="s">
        <v>13</v>
      </c>
      <c r="C52" s="54" t="s">
        <v>62</v>
      </c>
      <c r="D52" s="54" t="s">
        <v>76</v>
      </c>
      <c r="E52" s="54" t="s">
        <v>85</v>
      </c>
      <c r="F52" s="54" t="s">
        <v>49</v>
      </c>
      <c r="G52" s="56" t="s">
        <v>48</v>
      </c>
      <c r="H52" s="10" t="s">
        <v>1</v>
      </c>
      <c r="I52" s="10"/>
      <c r="J52" s="42" t="s">
        <v>61</v>
      </c>
      <c r="K52" s="43"/>
      <c r="L52" s="42" t="s">
        <v>4</v>
      </c>
      <c r="M52" s="43"/>
      <c r="N52" s="42" t="s">
        <v>93</v>
      </c>
      <c r="O52" s="43"/>
      <c r="P52" s="42" t="s">
        <v>5</v>
      </c>
      <c r="Q52" s="43"/>
      <c r="R52" s="44" t="s">
        <v>10</v>
      </c>
      <c r="S52" s="45"/>
      <c r="T52" s="46" t="s">
        <v>94</v>
      </c>
      <c r="U52" s="43"/>
      <c r="V52" s="44" t="s">
        <v>84</v>
      </c>
      <c r="W52" s="45"/>
    </row>
    <row r="53" spans="1:24" ht="26" hidden="1" x14ac:dyDescent="0.15">
      <c r="A53" s="51"/>
      <c r="B53" s="53"/>
      <c r="C53" s="55"/>
      <c r="D53" s="55"/>
      <c r="E53" s="55"/>
      <c r="F53" s="55"/>
      <c r="G53" s="57"/>
      <c r="H53" s="7" t="s">
        <v>2</v>
      </c>
      <c r="I53" s="7" t="s">
        <v>3</v>
      </c>
      <c r="J53" s="8" t="s">
        <v>2</v>
      </c>
      <c r="K53" s="8" t="s">
        <v>3</v>
      </c>
      <c r="L53" s="8" t="s">
        <v>2</v>
      </c>
      <c r="M53" s="8" t="s">
        <v>3</v>
      </c>
      <c r="N53" s="8" t="s">
        <v>2</v>
      </c>
      <c r="O53" s="8" t="s">
        <v>3</v>
      </c>
      <c r="P53" s="8" t="s">
        <v>2</v>
      </c>
      <c r="Q53" s="8" t="s">
        <v>3</v>
      </c>
      <c r="R53" s="8" t="s">
        <v>2</v>
      </c>
      <c r="S53" s="9" t="s">
        <v>3</v>
      </c>
      <c r="T53" s="8" t="s">
        <v>2</v>
      </c>
      <c r="U53" s="9" t="s">
        <v>3</v>
      </c>
      <c r="V53" s="8" t="s">
        <v>2</v>
      </c>
      <c r="W53" s="9" t="s">
        <v>3</v>
      </c>
    </row>
    <row r="54" spans="1:24" hidden="1" x14ac:dyDescent="0.1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5"/>
    </row>
    <row r="55" spans="1:24" hidden="1" x14ac:dyDescent="0.15">
      <c r="A55" s="58" t="s">
        <v>11</v>
      </c>
      <c r="B55" s="12" t="s">
        <v>27</v>
      </c>
      <c r="C55" s="13" t="s">
        <v>28</v>
      </c>
      <c r="D55" s="13"/>
      <c r="E55" s="13"/>
      <c r="F55" s="13" t="s">
        <v>57</v>
      </c>
      <c r="G55" s="2" t="s">
        <v>42</v>
      </c>
      <c r="H55" s="3">
        <v>57.14</v>
      </c>
      <c r="I55" s="3">
        <v>40</v>
      </c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28"/>
      <c r="U55" s="28"/>
      <c r="W55" s="18"/>
    </row>
    <row r="56" spans="1:24" hidden="1" x14ac:dyDescent="0.15">
      <c r="A56" s="59"/>
      <c r="B56" s="11" t="s">
        <v>19</v>
      </c>
      <c r="C56" s="13" t="s">
        <v>29</v>
      </c>
      <c r="D56" s="13"/>
      <c r="E56" s="13"/>
      <c r="F56" s="13" t="s">
        <v>58</v>
      </c>
      <c r="G56" s="2" t="s">
        <v>43</v>
      </c>
      <c r="H56" s="3">
        <v>57.14</v>
      </c>
      <c r="I56" s="3">
        <v>40</v>
      </c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28"/>
      <c r="U56" s="28"/>
      <c r="W56" s="18"/>
    </row>
    <row r="57" spans="1:24" hidden="1" x14ac:dyDescent="0.15">
      <c r="A57" s="59"/>
      <c r="B57" s="12" t="s">
        <v>23</v>
      </c>
      <c r="C57" s="13" t="s">
        <v>30</v>
      </c>
      <c r="D57" s="13"/>
      <c r="E57" s="13"/>
      <c r="F57" s="13" t="s">
        <v>50</v>
      </c>
      <c r="G57" s="5" t="s">
        <v>44</v>
      </c>
      <c r="H57" s="4">
        <v>84.17</v>
      </c>
      <c r="I57" s="4">
        <v>58.93</v>
      </c>
      <c r="J57" s="14"/>
      <c r="K57" s="14"/>
      <c r="L57" s="14"/>
      <c r="M57" s="14"/>
      <c r="N57" s="14"/>
      <c r="O57" s="14"/>
      <c r="P57" s="14"/>
      <c r="Q57" s="14"/>
      <c r="R57" s="14"/>
      <c r="S57" s="15"/>
      <c r="T57" s="28"/>
      <c r="U57" s="28"/>
      <c r="W57" s="18"/>
    </row>
    <row r="58" spans="1:24" hidden="1" x14ac:dyDescent="0.15">
      <c r="A58" s="59"/>
      <c r="B58" s="12" t="s">
        <v>20</v>
      </c>
      <c r="C58" s="13" t="s">
        <v>31</v>
      </c>
      <c r="D58" s="13"/>
      <c r="E58" s="13"/>
      <c r="F58" s="13" t="s">
        <v>51</v>
      </c>
      <c r="G58" s="5" t="s">
        <v>45</v>
      </c>
      <c r="H58" s="4">
        <v>54.29</v>
      </c>
      <c r="I58" s="4">
        <v>38</v>
      </c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28"/>
      <c r="U58" s="28"/>
      <c r="W58" s="18"/>
    </row>
    <row r="59" spans="1:24" hidden="1" x14ac:dyDescent="0.15">
      <c r="A59" s="59"/>
      <c r="B59" s="12" t="s">
        <v>24</v>
      </c>
      <c r="C59" s="13" t="s">
        <v>32</v>
      </c>
      <c r="D59" s="13"/>
      <c r="E59" s="13"/>
      <c r="F59" s="13" t="s">
        <v>59</v>
      </c>
      <c r="G59" s="2" t="s">
        <v>46</v>
      </c>
      <c r="H59" s="3">
        <v>107.14</v>
      </c>
      <c r="I59" s="3">
        <v>75</v>
      </c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28"/>
      <c r="U59" s="28"/>
      <c r="W59" s="18"/>
    </row>
    <row r="60" spans="1:24" hidden="1" x14ac:dyDescent="0.15">
      <c r="A60" s="60"/>
      <c r="B60" s="12" t="s">
        <v>21</v>
      </c>
      <c r="C60" s="13" t="s">
        <v>33</v>
      </c>
      <c r="D60" s="13"/>
      <c r="E60" s="13"/>
      <c r="F60" s="13" t="s">
        <v>60</v>
      </c>
      <c r="G60" s="2" t="s">
        <v>47</v>
      </c>
      <c r="H60" s="3">
        <v>107.14</v>
      </c>
      <c r="I60" s="3">
        <v>75</v>
      </c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28"/>
      <c r="U60" s="28"/>
      <c r="W60" s="18"/>
    </row>
    <row r="61" spans="1:24" ht="15" hidden="1" x14ac:dyDescent="0.15">
      <c r="A61" s="19" t="s">
        <v>39</v>
      </c>
      <c r="B61" s="12" t="s">
        <v>40</v>
      </c>
      <c r="C61" s="13" t="s">
        <v>41</v>
      </c>
      <c r="D61" s="17" t="s">
        <v>40</v>
      </c>
      <c r="E61" s="17" t="s">
        <v>86</v>
      </c>
      <c r="F61" s="13" t="s">
        <v>52</v>
      </c>
      <c r="G61" s="2" t="s">
        <v>64</v>
      </c>
      <c r="H61" s="3"/>
      <c r="I61" s="3"/>
      <c r="J61" s="14">
        <f>J36*$X$61</f>
        <v>0.47334375000000001</v>
      </c>
      <c r="K61" s="14">
        <f t="shared" ref="K61:W61" si="3">K36*$X$61</f>
        <v>0.35492175000000004</v>
      </c>
      <c r="L61" s="14">
        <f t="shared" si="3"/>
        <v>0.505359</v>
      </c>
      <c r="M61" s="14">
        <f t="shared" si="3"/>
        <v>0.37970774999999996</v>
      </c>
      <c r="N61" s="14">
        <f t="shared" si="3"/>
        <v>0.50857200000000002</v>
      </c>
      <c r="O61" s="14">
        <f t="shared" si="3"/>
        <v>0.38219399999999998</v>
      </c>
      <c r="P61" s="14">
        <f t="shared" si="3"/>
        <v>0.51224400000000003</v>
      </c>
      <c r="Q61" s="14">
        <f t="shared" si="3"/>
        <v>0.38521574999999997</v>
      </c>
      <c r="R61" s="14">
        <f t="shared" si="3"/>
        <v>0.51942161249999996</v>
      </c>
      <c r="S61" s="14">
        <f t="shared" si="3"/>
        <v>0.39074096249999996</v>
      </c>
      <c r="T61" s="14">
        <f t="shared" si="3"/>
        <v>0.52234199999999997</v>
      </c>
      <c r="U61" s="14">
        <f t="shared" si="3"/>
        <v>0.39290399999999998</v>
      </c>
      <c r="V61" s="14">
        <f t="shared" si="3"/>
        <v>0.45613124999999999</v>
      </c>
      <c r="W61" s="14">
        <f t="shared" si="3"/>
        <v>0.32979149999999996</v>
      </c>
      <c r="X61" s="29">
        <v>3.0599999999999999E-2</v>
      </c>
    </row>
    <row r="62" spans="1:24" ht="15" hidden="1" x14ac:dyDescent="0.15">
      <c r="A62" s="19" t="s">
        <v>12</v>
      </c>
      <c r="B62" s="12" t="s">
        <v>14</v>
      </c>
      <c r="C62" s="13" t="s">
        <v>34</v>
      </c>
      <c r="D62" s="17" t="s">
        <v>77</v>
      </c>
      <c r="E62" s="17" t="s">
        <v>87</v>
      </c>
      <c r="F62" s="13" t="s">
        <v>88</v>
      </c>
      <c r="G62" s="2" t="s">
        <v>65</v>
      </c>
      <c r="H62" s="3">
        <v>57.87</v>
      </c>
      <c r="I62" s="3">
        <v>40.51</v>
      </c>
      <c r="J62" s="14"/>
      <c r="K62" s="14"/>
      <c r="L62" s="14"/>
      <c r="M62" s="14"/>
      <c r="N62" s="14">
        <f>N37*4.76%</f>
        <v>7.5507879999999989</v>
      </c>
      <c r="O62" s="14">
        <f t="shared" ref="O62:W62" si="4">O37*4.76%</f>
        <v>5.4616239999999996</v>
      </c>
      <c r="P62" s="14">
        <f t="shared" si="4"/>
        <v>7.5960080000000003</v>
      </c>
      <c r="Q62" s="14">
        <f t="shared" si="4"/>
        <v>5.4949439999999994</v>
      </c>
      <c r="R62" s="14">
        <f t="shared" si="4"/>
        <v>7.6902559999999998</v>
      </c>
      <c r="S62" s="14">
        <f t="shared" si="4"/>
        <v>5.5630119999999996</v>
      </c>
      <c r="T62" s="14">
        <f t="shared" si="4"/>
        <v>7.7868839999999997</v>
      </c>
      <c r="U62" s="14">
        <f t="shared" si="4"/>
        <v>5.6325079999999996</v>
      </c>
      <c r="V62" s="14">
        <f t="shared" si="4"/>
        <v>7.5046159999999995</v>
      </c>
      <c r="W62" s="14">
        <f t="shared" si="4"/>
        <v>5.4287799999999997</v>
      </c>
    </row>
    <row r="63" spans="1:24" ht="15" hidden="1" x14ac:dyDescent="0.15">
      <c r="A63" s="19" t="s">
        <v>9</v>
      </c>
      <c r="B63" s="12" t="s">
        <v>15</v>
      </c>
      <c r="C63" s="13" t="s">
        <v>74</v>
      </c>
      <c r="D63" s="17" t="s">
        <v>78</v>
      </c>
      <c r="E63" s="17" t="s">
        <v>89</v>
      </c>
      <c r="F63" s="13" t="s">
        <v>66</v>
      </c>
      <c r="G63" s="2" t="s">
        <v>67</v>
      </c>
      <c r="H63" s="3"/>
      <c r="I63" s="3"/>
      <c r="J63" s="14"/>
      <c r="K63" s="14"/>
      <c r="L63" s="14"/>
      <c r="M63" s="14"/>
      <c r="N63" s="14">
        <f>N38*1.36%</f>
        <v>0.36393600000000004</v>
      </c>
      <c r="O63" s="14">
        <f t="shared" ref="O63:W63" si="5">O38*1.36%</f>
        <v>0.273088</v>
      </c>
      <c r="P63" s="14">
        <f t="shared" si="5"/>
        <v>0.36652000000000001</v>
      </c>
      <c r="Q63" s="14">
        <f t="shared" si="5"/>
        <v>0.27512800000000004</v>
      </c>
      <c r="R63" s="14">
        <f t="shared" si="5"/>
        <v>0.37168800000000002</v>
      </c>
      <c r="S63" s="14">
        <f t="shared" si="5"/>
        <v>0.27907199999999999</v>
      </c>
      <c r="T63" s="14">
        <f t="shared" si="5"/>
        <v>0.37672</v>
      </c>
      <c r="U63" s="14">
        <f t="shared" si="5"/>
        <v>0.29376000000000002</v>
      </c>
      <c r="V63" s="14">
        <f t="shared" si="5"/>
        <v>0.32653600000000005</v>
      </c>
      <c r="W63" s="14">
        <f t="shared" si="5"/>
        <v>0.23623200000000003</v>
      </c>
    </row>
    <row r="64" spans="1:24" hidden="1" x14ac:dyDescent="0.15">
      <c r="A64" s="19"/>
      <c r="B64" s="12"/>
      <c r="C64" s="13" t="s">
        <v>75</v>
      </c>
      <c r="D64" s="17" t="s">
        <v>79</v>
      </c>
      <c r="E64" s="17" t="s">
        <v>90</v>
      </c>
      <c r="F64" s="13" t="s">
        <v>68</v>
      </c>
      <c r="G64" s="2" t="s">
        <v>69</v>
      </c>
      <c r="H64" s="3"/>
      <c r="I64" s="3"/>
      <c r="J64" s="14"/>
      <c r="K64" s="14"/>
      <c r="L64" s="14"/>
      <c r="M64" s="14"/>
      <c r="N64" s="14">
        <f>N39*1.36%</f>
        <v>1.035776</v>
      </c>
      <c r="O64" s="14">
        <f t="shared" ref="O64:W64" si="6">O39*1.36%</f>
        <v>0.77724000000000004</v>
      </c>
      <c r="P64" s="14">
        <f t="shared" si="6"/>
        <v>1.0427120000000001</v>
      </c>
      <c r="Q64" s="14">
        <f t="shared" si="6"/>
        <v>0.78268000000000004</v>
      </c>
      <c r="R64" s="14">
        <f t="shared" si="6"/>
        <v>1.0571280000000001</v>
      </c>
      <c r="S64" s="14">
        <f t="shared" si="6"/>
        <v>0.79383199999999998</v>
      </c>
      <c r="T64" s="14">
        <f t="shared" si="6"/>
        <v>1.0720880000000002</v>
      </c>
      <c r="U64" s="14">
        <f t="shared" si="6"/>
        <v>0.83544800000000008</v>
      </c>
      <c r="V64" s="14">
        <f t="shared" si="6"/>
        <v>0.92874400000000013</v>
      </c>
      <c r="W64" s="14">
        <f t="shared" si="6"/>
        <v>0.67183999999999999</v>
      </c>
    </row>
    <row r="65" spans="1:24" ht="15" hidden="1" x14ac:dyDescent="0.15">
      <c r="A65" s="19" t="s">
        <v>8</v>
      </c>
      <c r="B65" s="12" t="s">
        <v>16</v>
      </c>
      <c r="C65" s="13" t="s">
        <v>35</v>
      </c>
      <c r="D65" s="17" t="s">
        <v>80</v>
      </c>
      <c r="E65" s="17" t="s">
        <v>91</v>
      </c>
      <c r="F65" s="13" t="s">
        <v>53</v>
      </c>
      <c r="G65" s="2" t="s">
        <v>70</v>
      </c>
      <c r="H65" s="3">
        <v>208.9</v>
      </c>
      <c r="I65" s="3">
        <v>146.22999999999999</v>
      </c>
      <c r="J65" s="14"/>
      <c r="K65" s="14"/>
      <c r="L65" s="14"/>
      <c r="M65" s="14"/>
      <c r="N65" s="14">
        <f>N40*1.36%</f>
        <v>5.6997600000000004</v>
      </c>
      <c r="O65" s="14">
        <f t="shared" ref="O65:W65" si="7">O40*1.36%</f>
        <v>4.1228400000000001</v>
      </c>
      <c r="P65" s="14">
        <f t="shared" si="7"/>
        <v>5.7340320000000009</v>
      </c>
      <c r="Q65" s="14">
        <f t="shared" si="7"/>
        <v>4.1480000000000006</v>
      </c>
      <c r="R65" s="14">
        <f t="shared" si="7"/>
        <v>5.8051600000000008</v>
      </c>
      <c r="S65" s="14">
        <f t="shared" si="7"/>
        <v>4.199408</v>
      </c>
      <c r="T65" s="14">
        <f t="shared" si="7"/>
        <v>5.8777840000000001</v>
      </c>
      <c r="U65" s="14">
        <f t="shared" si="7"/>
        <v>4.7017920000000011</v>
      </c>
      <c r="V65" s="14">
        <f t="shared" si="7"/>
        <v>5.665216</v>
      </c>
      <c r="W65" s="14">
        <f t="shared" si="7"/>
        <v>4.0982240000000001</v>
      </c>
    </row>
    <row r="66" spans="1:24" ht="15" hidden="1" x14ac:dyDescent="0.15">
      <c r="A66" s="19" t="s">
        <v>7</v>
      </c>
      <c r="B66" s="12" t="s">
        <v>18</v>
      </c>
      <c r="C66" s="13" t="s">
        <v>36</v>
      </c>
      <c r="D66" s="17" t="s">
        <v>83</v>
      </c>
      <c r="E66" s="17"/>
      <c r="F66" s="13" t="s">
        <v>54</v>
      </c>
      <c r="G66" s="2" t="s">
        <v>71</v>
      </c>
      <c r="H66" s="3">
        <v>120.7</v>
      </c>
      <c r="I66" s="3">
        <v>84.49</v>
      </c>
      <c r="J66" s="14"/>
      <c r="K66" s="14"/>
      <c r="L66" s="14"/>
      <c r="M66" s="14"/>
      <c r="N66" s="14">
        <f>N41*1.36%</f>
        <v>0</v>
      </c>
      <c r="O66" s="14"/>
      <c r="P66" s="14"/>
      <c r="Q66" s="14"/>
      <c r="R66" s="14"/>
      <c r="S66" s="14"/>
      <c r="T66" s="14"/>
      <c r="U66" s="14"/>
      <c r="V66" s="14"/>
      <c r="W66" s="15"/>
    </row>
    <row r="67" spans="1:24" hidden="1" x14ac:dyDescent="0.15">
      <c r="A67" s="19"/>
      <c r="B67" s="12" t="s">
        <v>25</v>
      </c>
      <c r="C67" s="13" t="s">
        <v>37</v>
      </c>
      <c r="D67" s="17" t="s">
        <v>81</v>
      </c>
      <c r="E67" s="17"/>
      <c r="F67" s="13" t="s">
        <v>55</v>
      </c>
      <c r="G67" s="2" t="s">
        <v>72</v>
      </c>
      <c r="H67" s="3">
        <v>117.46</v>
      </c>
      <c r="I67" s="3">
        <v>82.22</v>
      </c>
      <c r="J67" s="14"/>
      <c r="K67" s="14"/>
      <c r="L67" s="14"/>
      <c r="M67" s="14"/>
      <c r="N67" s="14">
        <f>N42*1.36%</f>
        <v>0</v>
      </c>
      <c r="O67" s="14"/>
      <c r="P67" s="14"/>
      <c r="Q67" s="14"/>
      <c r="R67" s="14"/>
      <c r="S67" s="14"/>
      <c r="T67" s="14"/>
      <c r="U67" s="14"/>
      <c r="V67" s="14"/>
      <c r="W67" s="15"/>
    </row>
    <row r="68" spans="1:24" ht="16" hidden="1" thickBot="1" x14ac:dyDescent="0.2">
      <c r="A68" s="19" t="s">
        <v>7</v>
      </c>
      <c r="B68" s="20" t="s">
        <v>17</v>
      </c>
      <c r="C68" s="21" t="s">
        <v>38</v>
      </c>
      <c r="D68" s="22" t="s">
        <v>82</v>
      </c>
      <c r="E68" s="22" t="s">
        <v>92</v>
      </c>
      <c r="F68" s="21" t="s">
        <v>56</v>
      </c>
      <c r="G68" s="23" t="s">
        <v>73</v>
      </c>
      <c r="H68" s="24">
        <v>117.46</v>
      </c>
      <c r="I68" s="24">
        <v>82.22</v>
      </c>
      <c r="J68" s="25"/>
      <c r="K68" s="25"/>
      <c r="L68" s="25"/>
      <c r="M68" s="25"/>
      <c r="N68" s="14">
        <f>N43*3.06%</f>
        <v>7.859916000000001</v>
      </c>
      <c r="O68" s="14">
        <f t="shared" ref="O68:W68" si="8">O43*3.06%</f>
        <v>5.8981500000000002</v>
      </c>
      <c r="P68" s="14">
        <f t="shared" si="8"/>
        <v>7.9134660000000006</v>
      </c>
      <c r="Q68" s="14">
        <f t="shared" si="8"/>
        <v>5.9397660000000005</v>
      </c>
      <c r="R68" s="14">
        <f t="shared" si="8"/>
        <v>8.0236260000000001</v>
      </c>
      <c r="S68" s="14">
        <f t="shared" si="8"/>
        <v>6.0248340000000002</v>
      </c>
      <c r="T68" s="14">
        <f t="shared" si="8"/>
        <v>8.1350100000000012</v>
      </c>
      <c r="U68" s="14">
        <f t="shared" si="8"/>
        <v>6.1117379999999999</v>
      </c>
      <c r="V68" s="14">
        <f t="shared" si="8"/>
        <v>7.0480980000000013</v>
      </c>
      <c r="W68" s="14">
        <f t="shared" si="8"/>
        <v>5.0985720000000008</v>
      </c>
    </row>
    <row r="69" spans="1:24" hidden="1" x14ac:dyDescent="0.15">
      <c r="A69" s="36" t="s">
        <v>26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4" hidden="1" x14ac:dyDescent="0.15">
      <c r="A70" s="38" t="s">
        <v>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4" hidden="1" x14ac:dyDescent="0.1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4" hidden="1" x14ac:dyDescent="0.15">
      <c r="A72" s="38" t="s">
        <v>22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4" hidden="1" x14ac:dyDescent="0.15"/>
    <row r="74" spans="1:24" ht="14" hidden="1" thickBot="1" x14ac:dyDescent="0.2"/>
    <row r="75" spans="1:24" ht="24" hidden="1" thickBot="1" x14ac:dyDescent="0.2">
      <c r="A75" s="47" t="s">
        <v>96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V75" s="48" t="s">
        <v>63</v>
      </c>
      <c r="W75" s="49"/>
    </row>
    <row r="76" spans="1:24" ht="65" hidden="1" thickBot="1" x14ac:dyDescent="0.2">
      <c r="A76" s="50" t="s">
        <v>0</v>
      </c>
      <c r="B76" s="52" t="s">
        <v>13</v>
      </c>
      <c r="C76" s="54" t="s">
        <v>62</v>
      </c>
      <c r="D76" s="54" t="s">
        <v>76</v>
      </c>
      <c r="E76" s="54" t="s">
        <v>85</v>
      </c>
      <c r="F76" s="54" t="s">
        <v>49</v>
      </c>
      <c r="G76" s="56" t="s">
        <v>48</v>
      </c>
      <c r="H76" s="10" t="s">
        <v>1</v>
      </c>
      <c r="I76" s="10"/>
      <c r="J76" s="42" t="s">
        <v>61</v>
      </c>
      <c r="K76" s="43"/>
      <c r="L76" s="42" t="s">
        <v>4</v>
      </c>
      <c r="M76" s="43"/>
      <c r="N76" s="42" t="s">
        <v>93</v>
      </c>
      <c r="O76" s="43"/>
      <c r="P76" s="42" t="s">
        <v>5</v>
      </c>
      <c r="Q76" s="43"/>
      <c r="R76" s="44" t="s">
        <v>10</v>
      </c>
      <c r="S76" s="45"/>
      <c r="T76" s="46" t="s">
        <v>94</v>
      </c>
      <c r="U76" s="43"/>
      <c r="V76" s="44" t="s">
        <v>84</v>
      </c>
      <c r="W76" s="45"/>
    </row>
    <row r="77" spans="1:24" ht="26" hidden="1" x14ac:dyDescent="0.15">
      <c r="A77" s="51"/>
      <c r="B77" s="53"/>
      <c r="C77" s="55"/>
      <c r="D77" s="55"/>
      <c r="E77" s="55"/>
      <c r="F77" s="55"/>
      <c r="G77" s="57"/>
      <c r="H77" s="7" t="s">
        <v>2</v>
      </c>
      <c r="I77" s="7" t="s">
        <v>3</v>
      </c>
      <c r="J77" s="8" t="s">
        <v>2</v>
      </c>
      <c r="K77" s="8" t="s">
        <v>3</v>
      </c>
      <c r="L77" s="8" t="s">
        <v>2</v>
      </c>
      <c r="M77" s="8" t="s">
        <v>3</v>
      </c>
      <c r="N77" s="8" t="s">
        <v>2</v>
      </c>
      <c r="O77" s="8" t="s">
        <v>3</v>
      </c>
      <c r="P77" s="8" t="s">
        <v>2</v>
      </c>
      <c r="Q77" s="8" t="s">
        <v>3</v>
      </c>
      <c r="R77" s="8" t="s">
        <v>2</v>
      </c>
      <c r="S77" s="9" t="s">
        <v>3</v>
      </c>
      <c r="T77" s="8" t="s">
        <v>2</v>
      </c>
      <c r="U77" s="9" t="s">
        <v>3</v>
      </c>
      <c r="V77" s="8" t="s">
        <v>2</v>
      </c>
      <c r="W77" s="9" t="s">
        <v>3</v>
      </c>
    </row>
    <row r="78" spans="1:24" hidden="1" x14ac:dyDescent="0.1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</row>
    <row r="79" spans="1:24" ht="15" hidden="1" x14ac:dyDescent="0.15">
      <c r="A79" s="19" t="s">
        <v>39</v>
      </c>
      <c r="B79" s="12" t="s">
        <v>40</v>
      </c>
      <c r="C79" s="13" t="s">
        <v>41</v>
      </c>
      <c r="D79" s="17" t="s">
        <v>40</v>
      </c>
      <c r="E79" s="17" t="s">
        <v>86</v>
      </c>
      <c r="F79" s="13" t="s">
        <v>52</v>
      </c>
      <c r="G79" s="2" t="s">
        <v>64</v>
      </c>
      <c r="H79" s="3"/>
      <c r="I79" s="3"/>
      <c r="J79" s="30">
        <f>J11/J36-1</f>
        <v>3.0599999999999961E-2</v>
      </c>
      <c r="K79" s="30">
        <f t="shared" ref="K79:W79" si="9">K11/K36-1</f>
        <v>3.0599999999999961E-2</v>
      </c>
      <c r="L79" s="30">
        <f t="shared" si="9"/>
        <v>3.0599999999999961E-2</v>
      </c>
      <c r="M79" s="30">
        <f t="shared" si="9"/>
        <v>3.0599999999999961E-2</v>
      </c>
      <c r="N79" s="30">
        <f t="shared" si="9"/>
        <v>3.0599999999999961E-2</v>
      </c>
      <c r="O79" s="30">
        <f t="shared" si="9"/>
        <v>3.0599999999999961E-2</v>
      </c>
      <c r="P79" s="30">
        <f t="shared" si="9"/>
        <v>3.0599999999999961E-2</v>
      </c>
      <c r="Q79" s="30">
        <f t="shared" si="9"/>
        <v>3.0599999999999961E-2</v>
      </c>
      <c r="R79" s="30">
        <f t="shared" si="9"/>
        <v>3.0599999999999961E-2</v>
      </c>
      <c r="S79" s="30">
        <f t="shared" si="9"/>
        <v>3.0599999999999961E-2</v>
      </c>
      <c r="T79" s="30">
        <f t="shared" si="9"/>
        <v>3.0599999999999961E-2</v>
      </c>
      <c r="U79" s="30">
        <f t="shared" si="9"/>
        <v>3.0599999999999961E-2</v>
      </c>
      <c r="V79" s="30">
        <f t="shared" si="9"/>
        <v>3.0599999999999961E-2</v>
      </c>
      <c r="W79" s="30">
        <f t="shared" si="9"/>
        <v>3.0599999999999961E-2</v>
      </c>
      <c r="X79" s="1">
        <v>3.06</v>
      </c>
    </row>
    <row r="80" spans="1:24" ht="15" hidden="1" x14ac:dyDescent="0.15">
      <c r="A80" s="19" t="s">
        <v>12</v>
      </c>
      <c r="B80" s="12" t="s">
        <v>14</v>
      </c>
      <c r="C80" s="13" t="s">
        <v>34</v>
      </c>
      <c r="D80" s="17" t="s">
        <v>77</v>
      </c>
      <c r="E80" s="17" t="s">
        <v>87</v>
      </c>
      <c r="F80" s="13" t="s">
        <v>88</v>
      </c>
      <c r="G80" s="2" t="s">
        <v>65</v>
      </c>
      <c r="H80" s="3">
        <v>57.87</v>
      </c>
      <c r="I80" s="3">
        <v>40.51</v>
      </c>
      <c r="J80" s="30">
        <f t="shared" ref="J80:W80" si="10">J12/J37-1</f>
        <v>4.7545393409549552E-2</v>
      </c>
      <c r="K80" s="30">
        <f t="shared" si="10"/>
        <v>4.7503950915682935E-2</v>
      </c>
      <c r="L80" s="30">
        <f t="shared" si="10"/>
        <v>4.757072180641897E-2</v>
      </c>
      <c r="M80" s="30">
        <f t="shared" si="10"/>
        <v>4.7523016220955672E-2</v>
      </c>
      <c r="N80" s="30">
        <f t="shared" si="10"/>
        <v>4.7600000000000087E-2</v>
      </c>
      <c r="O80" s="30">
        <f t="shared" si="10"/>
        <v>4.7600000000000087E-2</v>
      </c>
      <c r="P80" s="30">
        <f t="shared" si="10"/>
        <v>4.7625015666123538E-2</v>
      </c>
      <c r="Q80" s="30">
        <f t="shared" si="10"/>
        <v>4.7557172557172622E-2</v>
      </c>
      <c r="R80" s="30">
        <f t="shared" si="10"/>
        <v>4.753651894033184E-2</v>
      </c>
      <c r="S80" s="30">
        <f t="shared" si="10"/>
        <v>4.7488662616582467E-2</v>
      </c>
      <c r="T80" s="30">
        <f t="shared" si="10"/>
        <v>4.7599999999999865E-2</v>
      </c>
      <c r="U80" s="30">
        <f t="shared" si="10"/>
        <v>4.7600000000000087E-2</v>
      </c>
      <c r="V80" s="30">
        <f t="shared" si="10"/>
        <v>4.757072180641897E-2</v>
      </c>
      <c r="W80" s="30">
        <f t="shared" si="10"/>
        <v>4.7523016220955672E-2</v>
      </c>
      <c r="X80" s="1">
        <v>4.76</v>
      </c>
    </row>
    <row r="81" spans="1:24" ht="15" hidden="1" x14ac:dyDescent="0.15">
      <c r="A81" s="19" t="s">
        <v>9</v>
      </c>
      <c r="B81" s="12" t="s">
        <v>15</v>
      </c>
      <c r="C81" s="13" t="s">
        <v>74</v>
      </c>
      <c r="D81" s="17" t="s">
        <v>78</v>
      </c>
      <c r="E81" s="17" t="s">
        <v>89</v>
      </c>
      <c r="F81" s="13" t="s">
        <v>66</v>
      </c>
      <c r="G81" s="2" t="s">
        <v>67</v>
      </c>
      <c r="H81" s="3"/>
      <c r="I81" s="3"/>
      <c r="J81" s="30">
        <f t="shared" ref="J81:W81" si="11">J13/J38-1</f>
        <v>1.3237063778580138E-2</v>
      </c>
      <c r="K81" s="30">
        <f t="shared" si="11"/>
        <v>1.3397642015005262E-2</v>
      </c>
      <c r="L81" s="30">
        <f t="shared" si="11"/>
        <v>1.4291086874764991E-2</v>
      </c>
      <c r="M81" s="30">
        <f t="shared" si="11"/>
        <v>1.4035087719298289E-2</v>
      </c>
      <c r="N81" s="30">
        <f t="shared" si="11"/>
        <v>1.3600000000000056E-2</v>
      </c>
      <c r="O81" s="30">
        <f t="shared" si="11"/>
        <v>1.3600000000000056E-2</v>
      </c>
      <c r="P81" s="30">
        <f t="shared" si="11"/>
        <v>1.4100185528757025E-2</v>
      </c>
      <c r="Q81" s="30">
        <f t="shared" si="11"/>
        <v>1.384083044982698E-2</v>
      </c>
      <c r="R81" s="30">
        <f t="shared" si="11"/>
        <v>1.3538236370289169E-2</v>
      </c>
      <c r="S81" s="30">
        <f t="shared" si="11"/>
        <v>1.3645224171540127E-2</v>
      </c>
      <c r="T81" s="30">
        <f t="shared" si="11"/>
        <v>1.3600000000000056E-2</v>
      </c>
      <c r="U81" s="30">
        <f t="shared" si="11"/>
        <v>1.3600000000000056E-2</v>
      </c>
      <c r="V81" s="30">
        <f t="shared" si="11"/>
        <v>1.3744273219491898E-2</v>
      </c>
      <c r="W81" s="30">
        <f t="shared" si="11"/>
        <v>1.3816925734024155E-2</v>
      </c>
      <c r="X81" s="1">
        <v>1.36</v>
      </c>
    </row>
    <row r="82" spans="1:24" hidden="1" x14ac:dyDescent="0.15">
      <c r="A82" s="19"/>
      <c r="B82" s="12"/>
      <c r="C82" s="13" t="s">
        <v>75</v>
      </c>
      <c r="D82" s="17" t="s">
        <v>79</v>
      </c>
      <c r="E82" s="17" t="s">
        <v>90</v>
      </c>
      <c r="F82" s="13" t="s">
        <v>68</v>
      </c>
      <c r="G82" s="2" t="s">
        <v>69</v>
      </c>
      <c r="H82" s="3"/>
      <c r="I82" s="3"/>
      <c r="J82" s="30">
        <f t="shared" ref="J82:W82" si="12">J14/J39-1</f>
        <v>1.3542107490478017E-2</v>
      </c>
      <c r="K82" s="30">
        <f t="shared" si="12"/>
        <v>1.3566986998304165E-2</v>
      </c>
      <c r="L82" s="30">
        <f t="shared" si="12"/>
        <v>1.348314606741563E-2</v>
      </c>
      <c r="M82" s="30">
        <f t="shared" si="12"/>
        <v>1.3568281938326043E-2</v>
      </c>
      <c r="N82" s="30">
        <f t="shared" si="12"/>
        <v>1.3600000000000056E-2</v>
      </c>
      <c r="O82" s="30">
        <f t="shared" si="12"/>
        <v>1.3600000000000056E-2</v>
      </c>
      <c r="P82" s="30">
        <f t="shared" si="12"/>
        <v>1.356462762488575E-2</v>
      </c>
      <c r="Q82" s="30">
        <f t="shared" si="12"/>
        <v>1.3553431798436266E-2</v>
      </c>
      <c r="R82" s="30">
        <f t="shared" si="12"/>
        <v>1.3508297954457626E-2</v>
      </c>
      <c r="S82" s="30">
        <f t="shared" si="12"/>
        <v>1.3534349837245108E-2</v>
      </c>
      <c r="T82" s="30">
        <f t="shared" si="12"/>
        <v>1.3599999999999834E-2</v>
      </c>
      <c r="U82" s="30">
        <f t="shared" si="12"/>
        <v>1.3600000000000056E-2</v>
      </c>
      <c r="V82" s="30">
        <f t="shared" si="12"/>
        <v>1.3618392151120151E-2</v>
      </c>
      <c r="W82" s="30">
        <f t="shared" si="12"/>
        <v>1.3562753036437281E-2</v>
      </c>
      <c r="X82" s="31">
        <v>1.36</v>
      </c>
    </row>
    <row r="83" spans="1:24" ht="15" hidden="1" x14ac:dyDescent="0.15">
      <c r="A83" s="19" t="s">
        <v>8</v>
      </c>
      <c r="B83" s="12" t="s">
        <v>16</v>
      </c>
      <c r="C83" s="13" t="s">
        <v>35</v>
      </c>
      <c r="D83" s="17" t="s">
        <v>80</v>
      </c>
      <c r="E83" s="17" t="s">
        <v>91</v>
      </c>
      <c r="F83" s="13" t="s">
        <v>53</v>
      </c>
      <c r="G83" s="2" t="s">
        <v>70</v>
      </c>
      <c r="H83" s="3">
        <v>208.9</v>
      </c>
      <c r="I83" s="3">
        <v>146.22999999999999</v>
      </c>
      <c r="J83" s="30">
        <f t="shared" ref="J83:W83" si="13">J15/J40-1</f>
        <v>1.3668643571664862E-2</v>
      </c>
      <c r="K83" s="30">
        <f t="shared" si="13"/>
        <v>1.3617171006333528E-2</v>
      </c>
      <c r="L83" s="30">
        <f t="shared" si="13"/>
        <v>1.3635490685615537E-2</v>
      </c>
      <c r="M83" s="30">
        <f t="shared" si="13"/>
        <v>1.3572708568394543E-2</v>
      </c>
      <c r="N83" s="30">
        <f t="shared" si="13"/>
        <v>1.3600000000000056E-2</v>
      </c>
      <c r="O83" s="30">
        <f t="shared" si="13"/>
        <v>1.3600000000000056E-2</v>
      </c>
      <c r="P83" s="30">
        <f t="shared" si="13"/>
        <v>1.36615910061193E-2</v>
      </c>
      <c r="Q83" s="30">
        <f t="shared" si="13"/>
        <v>1.3606557377049189E-2</v>
      </c>
      <c r="R83" s="30">
        <f t="shared" si="13"/>
        <v>1.361133887782584E-2</v>
      </c>
      <c r="S83" s="30">
        <f t="shared" si="13"/>
        <v>1.3569531705421412E-2</v>
      </c>
      <c r="T83" s="30">
        <f t="shared" si="13"/>
        <v>1.3600000000000056E-2</v>
      </c>
      <c r="U83" s="30">
        <f t="shared" si="13"/>
        <v>1.3600000000000056E-2</v>
      </c>
      <c r="V83" s="30">
        <f t="shared" si="13"/>
        <v>1.3635490685615537E-2</v>
      </c>
      <c r="W83" s="30">
        <f t="shared" si="13"/>
        <v>1.3572708568394543E-2</v>
      </c>
      <c r="X83" s="31">
        <v>1.36</v>
      </c>
    </row>
    <row r="84" spans="1:24" ht="16" hidden="1" thickBot="1" x14ac:dyDescent="0.2">
      <c r="A84" s="19" t="s">
        <v>7</v>
      </c>
      <c r="B84" s="20" t="s">
        <v>17</v>
      </c>
      <c r="C84" s="21" t="s">
        <v>38</v>
      </c>
      <c r="D84" s="22" t="s">
        <v>82</v>
      </c>
      <c r="E84" s="22" t="s">
        <v>92</v>
      </c>
      <c r="F84" s="21" t="s">
        <v>56</v>
      </c>
      <c r="G84" s="23" t="s">
        <v>73</v>
      </c>
      <c r="H84" s="24">
        <v>117.46</v>
      </c>
      <c r="I84" s="24">
        <v>82.22</v>
      </c>
      <c r="J84" s="30">
        <f>J18/J43-1</f>
        <v>3.0527328231505946E-2</v>
      </c>
      <c r="K84" s="30">
        <f t="shared" ref="K84:W84" si="14">K18/K43-1</f>
        <v>3.0556952125579517E-2</v>
      </c>
      <c r="L84" s="30">
        <f t="shared" si="14"/>
        <v>3.0570252792474939E-2</v>
      </c>
      <c r="M84" s="30">
        <f t="shared" si="14"/>
        <v>3.0614910401755457E-2</v>
      </c>
      <c r="N84" s="30">
        <f t="shared" si="14"/>
        <v>3.0599999999999961E-2</v>
      </c>
      <c r="O84" s="30">
        <f t="shared" si="14"/>
        <v>3.0599999999999961E-2</v>
      </c>
      <c r="P84" s="30">
        <f t="shared" si="14"/>
        <v>3.0625265844321348E-2</v>
      </c>
      <c r="Q84" s="30">
        <f t="shared" si="14"/>
        <v>3.0601205502034823E-2</v>
      </c>
      <c r="R84" s="30">
        <f t="shared" si="14"/>
        <v>3.0471759276915478E-2</v>
      </c>
      <c r="S84" s="30">
        <f t="shared" si="14"/>
        <v>3.0524658438722208E-2</v>
      </c>
      <c r="T84" s="30">
        <f t="shared" si="14"/>
        <v>3.0600000000000183E-2</v>
      </c>
      <c r="U84" s="30">
        <f t="shared" si="14"/>
        <v>3.0599999999999961E-2</v>
      </c>
      <c r="V84" s="30">
        <f t="shared" si="14"/>
        <v>3.0738505622367907E-2</v>
      </c>
      <c r="W84" s="30">
        <f t="shared" si="14"/>
        <v>3.066858720441723E-2</v>
      </c>
      <c r="X84" s="31">
        <v>3.06</v>
      </c>
    </row>
    <row r="85" spans="1:24" hidden="1" x14ac:dyDescent="0.15">
      <c r="A85" s="36" t="s">
        <v>26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4" hidden="1" x14ac:dyDescent="0.15">
      <c r="A86" s="38" t="s">
        <v>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4" hidden="1" x14ac:dyDescent="0.1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4" hidden="1" x14ac:dyDescent="0.15">
      <c r="A88" s="38" t="s">
        <v>22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4" hidden="1" x14ac:dyDescent="0.15"/>
    <row r="90" spans="1:24" hidden="1" x14ac:dyDescent="0.15"/>
  </sheetData>
  <mergeCells count="87">
    <mergeCell ref="A20:W20"/>
    <mergeCell ref="A21:W21"/>
    <mergeCell ref="A22:W22"/>
    <mergeCell ref="A4:W4"/>
    <mergeCell ref="R2:S2"/>
    <mergeCell ref="A5:A10"/>
    <mergeCell ref="D2:D3"/>
    <mergeCell ref="E2:E3"/>
    <mergeCell ref="N2:O2"/>
    <mergeCell ref="T2:U2"/>
    <mergeCell ref="V2:W2"/>
    <mergeCell ref="A19:W19"/>
    <mergeCell ref="A1:Q1"/>
    <mergeCell ref="V1:W1"/>
    <mergeCell ref="A2:A3"/>
    <mergeCell ref="B2:B3"/>
    <mergeCell ref="C2:C3"/>
    <mergeCell ref="F2:F3"/>
    <mergeCell ref="G2:G3"/>
    <mergeCell ref="J2:K2"/>
    <mergeCell ref="L2:M2"/>
    <mergeCell ref="P2:Q2"/>
    <mergeCell ref="A26:Q26"/>
    <mergeCell ref="V26:W26"/>
    <mergeCell ref="A27:A28"/>
    <mergeCell ref="B27:B28"/>
    <mergeCell ref="C27:C28"/>
    <mergeCell ref="D27:D28"/>
    <mergeCell ref="E27:E28"/>
    <mergeCell ref="F27:F28"/>
    <mergeCell ref="G27:G28"/>
    <mergeCell ref="J27:K27"/>
    <mergeCell ref="L27:M27"/>
    <mergeCell ref="N27:O27"/>
    <mergeCell ref="P27:Q27"/>
    <mergeCell ref="R27:S27"/>
    <mergeCell ref="T27:U27"/>
    <mergeCell ref="V27:W27"/>
    <mergeCell ref="A29:W29"/>
    <mergeCell ref="A30:A35"/>
    <mergeCell ref="A44:W44"/>
    <mergeCell ref="A45:W45"/>
    <mergeCell ref="A46:W46"/>
    <mergeCell ref="A47:W47"/>
    <mergeCell ref="A51:Q51"/>
    <mergeCell ref="V51:W51"/>
    <mergeCell ref="A52:A53"/>
    <mergeCell ref="B52:B53"/>
    <mergeCell ref="C52:C53"/>
    <mergeCell ref="D52:D53"/>
    <mergeCell ref="E52:E53"/>
    <mergeCell ref="F52:F53"/>
    <mergeCell ref="G52:G53"/>
    <mergeCell ref="J52:K52"/>
    <mergeCell ref="L52:M52"/>
    <mergeCell ref="N52:O52"/>
    <mergeCell ref="P52:Q52"/>
    <mergeCell ref="R52:S52"/>
    <mergeCell ref="T52:U52"/>
    <mergeCell ref="V52:W52"/>
    <mergeCell ref="J76:K76"/>
    <mergeCell ref="A54:W54"/>
    <mergeCell ref="A55:A60"/>
    <mergeCell ref="A69:W69"/>
    <mergeCell ref="A70:W70"/>
    <mergeCell ref="A71:W71"/>
    <mergeCell ref="A72:W72"/>
    <mergeCell ref="V76:W76"/>
    <mergeCell ref="A75:Q75"/>
    <mergeCell ref="V75:W75"/>
    <mergeCell ref="A76:A77"/>
    <mergeCell ref="B76:B77"/>
    <mergeCell ref="C76:C77"/>
    <mergeCell ref="D76:D77"/>
    <mergeCell ref="E76:E77"/>
    <mergeCell ref="F76:F77"/>
    <mergeCell ref="G76:G77"/>
    <mergeCell ref="A78:W78"/>
    <mergeCell ref="A85:W85"/>
    <mergeCell ref="A86:W86"/>
    <mergeCell ref="A87:W87"/>
    <mergeCell ref="A88:W88"/>
    <mergeCell ref="L76:M76"/>
    <mergeCell ref="N76:O76"/>
    <mergeCell ref="P76:Q76"/>
    <mergeCell ref="R76:S76"/>
    <mergeCell ref="T76:U76"/>
  </mergeCells>
  <phoneticPr fontId="0" type="noConversion"/>
  <printOptions horizontalCentered="1" verticalCentered="1"/>
  <pageMargins left="0.23622047244094491" right="0" top="0.23622047244094491" bottom="0.39370078740157483" header="0.15748031496062992" footer="0.27559055118110237"/>
  <pageSetup paperSize="9" scale="6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PRECONOVO</vt:lpstr>
    </vt:vector>
  </TitlesOfParts>
  <Company>TRB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Quality Control (Airton)</dc:creator>
  <cp:lastModifiedBy>Milton Cavalieri</cp:lastModifiedBy>
  <cp:lastPrinted>2016-03-29T14:25:58Z</cp:lastPrinted>
  <dcterms:created xsi:type="dcterms:W3CDTF">2001-04-24T19:09:57Z</dcterms:created>
  <dcterms:modified xsi:type="dcterms:W3CDTF">2017-03-28T17:33:07Z</dcterms:modified>
</cp:coreProperties>
</file>